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L203\Desktop\IFT 2do. Trim-2024\"/>
    </mc:Choice>
  </mc:AlternateContent>
  <bookViews>
    <workbookView xWindow="-108" yWindow="-108" windowWidth="23256" windowHeight="12576" tabRatio="885"/>
  </bookViews>
  <sheets>
    <sheet name="COG" sheetId="6" r:id="rId1"/>
    <sheet name="CTG" sheetId="8" r:id="rId2"/>
    <sheet name="CA" sheetId="4" r:id="rId3"/>
    <sheet name="CFG" sheetId="5" r:id="rId4"/>
  </sheets>
  <definedNames>
    <definedName name="_xlnm._FilterDatabase" localSheetId="3" hidden="1">CFG!$A$3:$G$40</definedName>
    <definedName name="_xlnm._FilterDatabase" localSheetId="0" hidden="1">COG!$A$3:$G$76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5" i="4" l="1"/>
  <c r="G35" i="4" s="1"/>
  <c r="D34" i="4"/>
  <c r="G34" i="4" s="1"/>
  <c r="D33" i="4"/>
  <c r="G33" i="4" s="1"/>
  <c r="D32" i="4"/>
  <c r="G32" i="4" s="1"/>
  <c r="D31" i="4"/>
  <c r="G31" i="4" s="1"/>
  <c r="D30" i="4"/>
  <c r="G30" i="4" s="1"/>
  <c r="D29" i="4"/>
  <c r="G29" i="4" s="1"/>
  <c r="D28" i="4"/>
  <c r="G28" i="4" s="1"/>
  <c r="D27" i="4"/>
  <c r="G27" i="4" s="1"/>
  <c r="D26" i="4"/>
  <c r="G26" i="4" s="1"/>
  <c r="D25" i="4"/>
  <c r="G25" i="4" s="1"/>
  <c r="D24" i="4"/>
  <c r="G24" i="4" s="1"/>
  <c r="D23" i="4"/>
  <c r="G23" i="4" s="1"/>
  <c r="D22" i="4"/>
  <c r="G22" i="4" s="1"/>
  <c r="D21" i="4"/>
  <c r="G21" i="4" s="1"/>
  <c r="D20" i="4"/>
  <c r="G20" i="4" s="1"/>
  <c r="D19" i="4"/>
  <c r="G19" i="4" s="1"/>
  <c r="D18" i="4"/>
  <c r="G18" i="4" s="1"/>
  <c r="D17" i="4"/>
  <c r="G17" i="4" s="1"/>
  <c r="D16" i="4"/>
  <c r="G16" i="4" s="1"/>
  <c r="D15" i="4"/>
  <c r="G15" i="4" s="1"/>
  <c r="D14" i="4"/>
  <c r="G14" i="4" s="1"/>
  <c r="F73" i="4"/>
  <c r="E73" i="4"/>
  <c r="C73" i="4"/>
  <c r="D71" i="4"/>
  <c r="G71" i="4" s="1"/>
  <c r="D69" i="4"/>
  <c r="G69" i="4" s="1"/>
  <c r="D67" i="4"/>
  <c r="G67" i="4" s="1"/>
  <c r="D65" i="4"/>
  <c r="G65" i="4" s="1"/>
  <c r="D63" i="4"/>
  <c r="G63" i="4" s="1"/>
  <c r="D61" i="4"/>
  <c r="G61" i="4" s="1"/>
  <c r="D59" i="4"/>
  <c r="G59" i="4" s="1"/>
  <c r="B73" i="4"/>
  <c r="F51" i="4"/>
  <c r="E51" i="4"/>
  <c r="D49" i="4"/>
  <c r="G49" i="4" s="1"/>
  <c r="D48" i="4"/>
  <c r="G48" i="4" s="1"/>
  <c r="D47" i="4"/>
  <c r="G47" i="4" s="1"/>
  <c r="D46" i="4"/>
  <c r="G46" i="4" s="1"/>
  <c r="C51" i="4"/>
  <c r="B51" i="4"/>
  <c r="D13" i="4"/>
  <c r="G13" i="4" s="1"/>
  <c r="D12" i="4"/>
  <c r="G12" i="4" s="1"/>
  <c r="D11" i="4"/>
  <c r="G11" i="4" s="1"/>
  <c r="D10" i="4"/>
  <c r="G10" i="4" s="1"/>
  <c r="D9" i="4"/>
  <c r="G9" i="4" s="1"/>
  <c r="D8" i="4"/>
  <c r="G8" i="4" s="1"/>
  <c r="D7" i="4"/>
  <c r="G7" i="4" s="1"/>
  <c r="F37" i="4"/>
  <c r="E37" i="4"/>
  <c r="C37" i="4"/>
  <c r="B37" i="4"/>
  <c r="G51" i="4" l="1"/>
  <c r="G73" i="4"/>
  <c r="D51" i="4"/>
  <c r="D73" i="4"/>
  <c r="G37" i="4"/>
  <c r="D37" i="4"/>
  <c r="D40" i="5" l="1"/>
  <c r="G40" i="5" s="1"/>
  <c r="D39" i="5"/>
  <c r="G39" i="5" s="1"/>
  <c r="D38" i="5"/>
  <c r="D37" i="5"/>
  <c r="G37" i="5" s="1"/>
  <c r="D34" i="5"/>
  <c r="G34" i="5" s="1"/>
  <c r="D33" i="5"/>
  <c r="G33" i="5" s="1"/>
  <c r="D32" i="5"/>
  <c r="G32" i="5" s="1"/>
  <c r="D31" i="5"/>
  <c r="G31" i="5" s="1"/>
  <c r="D30" i="5"/>
  <c r="G30" i="5" s="1"/>
  <c r="D29" i="5"/>
  <c r="G29" i="5" s="1"/>
  <c r="D28" i="5"/>
  <c r="G28" i="5" s="1"/>
  <c r="D27" i="5"/>
  <c r="G27" i="5" s="1"/>
  <c r="D26" i="5"/>
  <c r="G26" i="5" s="1"/>
  <c r="D23" i="5"/>
  <c r="G23" i="5" s="1"/>
  <c r="D22" i="5"/>
  <c r="G22" i="5" s="1"/>
  <c r="D21" i="5"/>
  <c r="G21" i="5" s="1"/>
  <c r="D20" i="5"/>
  <c r="G20" i="5" s="1"/>
  <c r="D19" i="5"/>
  <c r="G19" i="5" s="1"/>
  <c r="D18" i="5"/>
  <c r="G18" i="5" s="1"/>
  <c r="D17" i="5"/>
  <c r="G17" i="5" s="1"/>
  <c r="D14" i="5"/>
  <c r="G14" i="5" s="1"/>
  <c r="D13" i="5"/>
  <c r="D12" i="5"/>
  <c r="G12" i="5" s="1"/>
  <c r="D11" i="5"/>
  <c r="G11" i="5" s="1"/>
  <c r="D10" i="5"/>
  <c r="G10" i="5" s="1"/>
  <c r="D9" i="5"/>
  <c r="G9" i="5" s="1"/>
  <c r="D8" i="5"/>
  <c r="G8" i="5" s="1"/>
  <c r="D7" i="5"/>
  <c r="G7" i="5" s="1"/>
  <c r="F36" i="5"/>
  <c r="F25" i="5"/>
  <c r="F16" i="5"/>
  <c r="F6" i="5"/>
  <c r="E36" i="5"/>
  <c r="E25" i="5"/>
  <c r="E16" i="5"/>
  <c r="E6" i="5"/>
  <c r="C36" i="5"/>
  <c r="C25" i="5"/>
  <c r="C16" i="5"/>
  <c r="C6" i="5"/>
  <c r="B36" i="5"/>
  <c r="B25" i="5"/>
  <c r="B16" i="5"/>
  <c r="B6" i="5"/>
  <c r="F16" i="8"/>
  <c r="E16" i="8"/>
  <c r="D14" i="8"/>
  <c r="G14" i="8" s="1"/>
  <c r="D12" i="8"/>
  <c r="G12" i="8" s="1"/>
  <c r="D10" i="8"/>
  <c r="G10" i="8" s="1"/>
  <c r="D8" i="8"/>
  <c r="G8" i="8" s="1"/>
  <c r="D6" i="8"/>
  <c r="G6" i="8" s="1"/>
  <c r="C16" i="8"/>
  <c r="B16" i="8"/>
  <c r="D6" i="6"/>
  <c r="G6" i="6" s="1"/>
  <c r="D7" i="6"/>
  <c r="G7" i="6" s="1"/>
  <c r="D8" i="6"/>
  <c r="G8" i="6" s="1"/>
  <c r="D9" i="6"/>
  <c r="G9" i="6" s="1"/>
  <c r="D10" i="6"/>
  <c r="G10" i="6" s="1"/>
  <c r="D11" i="6"/>
  <c r="G11" i="6" s="1"/>
  <c r="D12" i="6"/>
  <c r="G12" i="6" s="1"/>
  <c r="D76" i="6"/>
  <c r="G76" i="6" s="1"/>
  <c r="D75" i="6"/>
  <c r="G75" i="6" s="1"/>
  <c r="D74" i="6"/>
  <c r="G74" i="6" s="1"/>
  <c r="D73" i="6"/>
  <c r="G73" i="6" s="1"/>
  <c r="D72" i="6"/>
  <c r="G72" i="6" s="1"/>
  <c r="D71" i="6"/>
  <c r="G71" i="6" s="1"/>
  <c r="D70" i="6"/>
  <c r="G70" i="6" s="1"/>
  <c r="D68" i="6"/>
  <c r="G68" i="6" s="1"/>
  <c r="D67" i="6"/>
  <c r="G67" i="6" s="1"/>
  <c r="D66" i="6"/>
  <c r="G66" i="6" s="1"/>
  <c r="D64" i="6"/>
  <c r="G64" i="6" s="1"/>
  <c r="D63" i="6"/>
  <c r="G63" i="6" s="1"/>
  <c r="D62" i="6"/>
  <c r="G62" i="6" s="1"/>
  <c r="D61" i="6"/>
  <c r="G61" i="6" s="1"/>
  <c r="D60" i="6"/>
  <c r="G60" i="6" s="1"/>
  <c r="D59" i="6"/>
  <c r="G59" i="6" s="1"/>
  <c r="D58" i="6"/>
  <c r="G58" i="6" s="1"/>
  <c r="D56" i="6"/>
  <c r="G56" i="6" s="1"/>
  <c r="D55" i="6"/>
  <c r="G55" i="6" s="1"/>
  <c r="D54" i="6"/>
  <c r="G54" i="6" s="1"/>
  <c r="D52" i="6"/>
  <c r="G52" i="6" s="1"/>
  <c r="D51" i="6"/>
  <c r="G51" i="6" s="1"/>
  <c r="D50" i="6"/>
  <c r="G50" i="6" s="1"/>
  <c r="D49" i="6"/>
  <c r="G49" i="6" s="1"/>
  <c r="D48" i="6"/>
  <c r="G48" i="6" s="1"/>
  <c r="D47" i="6"/>
  <c r="G47" i="6" s="1"/>
  <c r="D46" i="6"/>
  <c r="G46" i="6" s="1"/>
  <c r="D45" i="6"/>
  <c r="G45" i="6" s="1"/>
  <c r="D44" i="6"/>
  <c r="G44" i="6" s="1"/>
  <c r="D42" i="6"/>
  <c r="G42" i="6" s="1"/>
  <c r="D41" i="6"/>
  <c r="G41" i="6" s="1"/>
  <c r="D40" i="6"/>
  <c r="G40" i="6" s="1"/>
  <c r="D39" i="6"/>
  <c r="G39" i="6" s="1"/>
  <c r="D38" i="6"/>
  <c r="G38" i="6" s="1"/>
  <c r="D37" i="6"/>
  <c r="G37" i="6" s="1"/>
  <c r="D36" i="6"/>
  <c r="G36" i="6" s="1"/>
  <c r="D35" i="6"/>
  <c r="G35" i="6" s="1"/>
  <c r="D34" i="6"/>
  <c r="G34" i="6" s="1"/>
  <c r="D32" i="6"/>
  <c r="G32" i="6" s="1"/>
  <c r="D31" i="6"/>
  <c r="G31" i="6" s="1"/>
  <c r="D30" i="6"/>
  <c r="G30" i="6" s="1"/>
  <c r="D29" i="6"/>
  <c r="G29" i="6" s="1"/>
  <c r="D28" i="6"/>
  <c r="G28" i="6" s="1"/>
  <c r="D27" i="6"/>
  <c r="G27" i="6" s="1"/>
  <c r="D26" i="6"/>
  <c r="G26" i="6" s="1"/>
  <c r="D25" i="6"/>
  <c r="G25" i="6" s="1"/>
  <c r="D24" i="6"/>
  <c r="G24" i="6" s="1"/>
  <c r="D22" i="6"/>
  <c r="G22" i="6" s="1"/>
  <c r="D21" i="6"/>
  <c r="G21" i="6" s="1"/>
  <c r="D20" i="6"/>
  <c r="G20" i="6" s="1"/>
  <c r="D19" i="6"/>
  <c r="G19" i="6" s="1"/>
  <c r="D18" i="6"/>
  <c r="G18" i="6" s="1"/>
  <c r="D17" i="6"/>
  <c r="G17" i="6" s="1"/>
  <c r="D16" i="6"/>
  <c r="G16" i="6" s="1"/>
  <c r="D15" i="6"/>
  <c r="G15" i="6" s="1"/>
  <c r="D14" i="6"/>
  <c r="G14" i="6" s="1"/>
  <c r="F69" i="6"/>
  <c r="F65" i="6"/>
  <c r="F57" i="6"/>
  <c r="F53" i="6"/>
  <c r="F43" i="6"/>
  <c r="F33" i="6"/>
  <c r="F23" i="6"/>
  <c r="F13" i="6"/>
  <c r="F5" i="6"/>
  <c r="E69" i="6"/>
  <c r="E65" i="6"/>
  <c r="E57" i="6"/>
  <c r="E53" i="6"/>
  <c r="E43" i="6"/>
  <c r="E33" i="6"/>
  <c r="E23" i="6"/>
  <c r="E13" i="6"/>
  <c r="E5" i="6"/>
  <c r="C69" i="6"/>
  <c r="C65" i="6"/>
  <c r="C57" i="6"/>
  <c r="C53" i="6"/>
  <c r="C43" i="6"/>
  <c r="C33" i="6"/>
  <c r="C23" i="6"/>
  <c r="C13" i="6"/>
  <c r="C5" i="6"/>
  <c r="B69" i="6"/>
  <c r="B65" i="6"/>
  <c r="B57" i="6"/>
  <c r="B53" i="6"/>
  <c r="B43" i="6"/>
  <c r="B33" i="6"/>
  <c r="B23" i="6"/>
  <c r="B13" i="6"/>
  <c r="B5" i="6"/>
  <c r="D53" i="6" l="1"/>
  <c r="G53" i="6" s="1"/>
  <c r="D43" i="6"/>
  <c r="G43" i="6" s="1"/>
  <c r="D69" i="6"/>
  <c r="G69" i="6" s="1"/>
  <c r="D13" i="6"/>
  <c r="G13" i="6" s="1"/>
  <c r="D23" i="6"/>
  <c r="G23" i="6" s="1"/>
  <c r="D33" i="6"/>
  <c r="G33" i="6" s="1"/>
  <c r="D65" i="6"/>
  <c r="G65" i="6" s="1"/>
  <c r="D57" i="6"/>
  <c r="G57" i="6" s="1"/>
  <c r="F77" i="6"/>
  <c r="B77" i="6"/>
  <c r="C77" i="6"/>
  <c r="D5" i="6"/>
  <c r="E77" i="6"/>
  <c r="D16" i="8"/>
  <c r="B42" i="5"/>
  <c r="G25" i="5"/>
  <c r="G16" i="5"/>
  <c r="D36" i="5"/>
  <c r="G38" i="5"/>
  <c r="G36" i="5" s="1"/>
  <c r="D6" i="5"/>
  <c r="G13" i="5"/>
  <c r="G6" i="5" s="1"/>
  <c r="C42" i="5"/>
  <c r="E42" i="5"/>
  <c r="F42" i="5"/>
  <c r="D25" i="5"/>
  <c r="D16" i="5"/>
  <c r="G16" i="8"/>
  <c r="D42" i="5" l="1"/>
  <c r="D77" i="6"/>
  <c r="G5" i="6"/>
  <c r="G77" i="6" s="1"/>
  <c r="G42" i="5"/>
</calcChain>
</file>

<file path=xl/sharedStrings.xml><?xml version="1.0" encoding="utf-8"?>
<sst xmlns="http://schemas.openxmlformats.org/spreadsheetml/2006/main" count="248" uniqueCount="170">
  <si>
    <t>Gasto Corriente</t>
  </si>
  <si>
    <t>Gasto de Capital</t>
  </si>
  <si>
    <t>Amortización de la Deuda y Disminución de Pasivos</t>
  </si>
  <si>
    <t>Relaciones Exteriores</t>
  </si>
  <si>
    <t>Otros Asuntos Sociales</t>
  </si>
  <si>
    <t>Comunicaciones</t>
  </si>
  <si>
    <t>Turismo</t>
  </si>
  <si>
    <t>Adeudos de Ejercicios Fiscales Anteriores</t>
  </si>
  <si>
    <t>Poder Ejecutivo</t>
  </si>
  <si>
    <t>Poder Legislativo</t>
  </si>
  <si>
    <t>Poder Judicial</t>
  </si>
  <si>
    <t>Instituciones Públicas de la Seguridad Social</t>
  </si>
  <si>
    <t>Entidades Paraestatales y Fideicomisos No Empresariales y No Financieros</t>
  </si>
  <si>
    <t>Entidades Paraestatales Empresariales No Financieras con Participación Estatal Mayoritaria</t>
  </si>
  <si>
    <t>Fideicomisos Financieros Públicos con Participación Estatal Mayoritaria</t>
  </si>
  <si>
    <t>Gobierno</t>
  </si>
  <si>
    <t>Justicia</t>
  </si>
  <si>
    <t>Seguridad Nacional</t>
  </si>
  <si>
    <t>Otros Servicios Generales</t>
  </si>
  <si>
    <t>Desarrollo Social</t>
  </si>
  <si>
    <t>Salud</t>
  </si>
  <si>
    <t>Transporte</t>
  </si>
  <si>
    <t>Asuntos Financieros y Hacendarios</t>
  </si>
  <si>
    <t>Agropecuaria, Silvicultura, Pesca y Caza</t>
  </si>
  <si>
    <t>Transferencias, Participaciones y Aportaciones Entre Diferentes Niveles y Ordenes de Gobierno</t>
  </si>
  <si>
    <t>Fideicomisos Empresariales No Financieros con Participación Estatal Mayoritaria</t>
  </si>
  <si>
    <t>Entidades Paraestatales Empresariales Financieras Monetarias con Participación Estatal Mayoritaria</t>
  </si>
  <si>
    <t>Vivienda y Servicios a la Comunidad</t>
  </si>
  <si>
    <t>Asuntos Económicos, Comerciales y Laborales en General</t>
  </si>
  <si>
    <t>Combustibles y Energía</t>
  </si>
  <si>
    <t>Otras Industrias y Otros Asuntos Económicos</t>
  </si>
  <si>
    <t>Otras no Clasificadas en Funciones Anteriores</t>
  </si>
  <si>
    <t>Saneamiento del Sistema Financiero</t>
  </si>
  <si>
    <t>Seguridad Social</t>
  </si>
  <si>
    <t>Previsiones</t>
  </si>
  <si>
    <t>Donativos</t>
  </si>
  <si>
    <t>Participaciones</t>
  </si>
  <si>
    <t>Aportaciones</t>
  </si>
  <si>
    <t>Convenios</t>
  </si>
  <si>
    <t>Pensiones y Jubilaciones</t>
  </si>
  <si>
    <t>Legislación</t>
  </si>
  <si>
    <t>Asuntos de Orden Público y de Seguridad Interior</t>
  </si>
  <si>
    <t>Protección Ambiental</t>
  </si>
  <si>
    <t>Recreación, Cultura y Otras Manifestaciones Sociales</t>
  </si>
  <si>
    <t>Educación</t>
  </si>
  <si>
    <t>Protección Social</t>
  </si>
  <si>
    <t>Desarrollo Económico</t>
  </si>
  <si>
    <t>Minería, Manufacturas y Construcción</t>
  </si>
  <si>
    <t>Ciencia, Tecnología e Innovación</t>
  </si>
  <si>
    <t>Transacciones de la Deuda Pública / Costo Financiero de la Deuda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</si>
  <si>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</si>
  <si>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</si>
  <si>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</si>
  <si>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</si>
  <si>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</si>
  <si>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</si>
  <si>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</si>
  <si>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</si>
  <si>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Servicios Personales</t>
  </si>
  <si>
    <t>Servicios Generales</t>
  </si>
  <si>
    <t>Inversión Pública</t>
  </si>
  <si>
    <t>Deuda Pública</t>
  </si>
  <si>
    <t>Remuneraciones al Personal de Carácter Permanente</t>
  </si>
  <si>
    <t>Remuneraciones al Personal de Carácter Transitorio</t>
  </si>
  <si>
    <t>Remuneraciones Adicionales y Especiales</t>
  </si>
  <si>
    <t>Otras Prestaciones Sociales y Económicas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</si>
  <si>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</si>
  <si>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</si>
  <si>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</si>
  <si>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</si>
  <si>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</si>
  <si>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</si>
  <si>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</si>
  <si>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</si>
  <si>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</si>
  <si>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</si>
  <si>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</si>
  <si>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</si>
  <si>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</si>
  <si>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</si>
  <si>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</si>
  <si>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</si>
  <si>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</si>
  <si>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</si>
  <si>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Transferencias Internas y Asignaciones al Sector Público</t>
  </si>
  <si>
    <t>Transferencias al Resto del Sector Público</t>
  </si>
  <si>
    <t>Subsidios y Subvenciones</t>
  </si>
  <si>
    <t>Ayudas Sociales</t>
  </si>
  <si>
    <t>Transferencias a Fideicomisos, Mandatos y Otros Análogos</t>
  </si>
  <si>
    <t>Transferencias a la Seguridad Social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</si>
  <si>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</si>
  <si>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</si>
  <si>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</si>
  <si>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</si>
  <si>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</si>
  <si>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</si>
  <si>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</si>
  <si>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</si>
  <si>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</si>
  <si>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</si>
  <si>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de Dominio Público</t>
  </si>
  <si>
    <t>Obra Pública en Bienes Propios</t>
  </si>
  <si>
    <t>Proyectos Productivos y Acciones de Fomento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</si>
  <si>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</si>
  <si>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</si>
  <si>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</si>
  <si>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</si>
  <si>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</si>
  <si>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</si>
  <si>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</si>
  <si>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</si>
  <si>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</si>
  <si>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</si>
  <si>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</si>
  <si>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</si>
  <si>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</si>
  <si>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</si>
  <si>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Ampliaciones/ (Reducciones)</t>
  </si>
  <si>
    <t>3 = (1 + 2 )</t>
  </si>
  <si>
    <t>6 = ( 3 - 4 )</t>
  </si>
  <si>
    <t>“Bajo protesta de decir verdad declaramos que los Estados Financieros y sus notas, son razonablemente correctos y son responsabilidad del emisor”</t>
  </si>
  <si>
    <t>Órganismos Autónomos</t>
  </si>
  <si>
    <t>Coordinación de la Política de Gobierno</t>
  </si>
  <si>
    <t>Materiales y Suministros</t>
  </si>
  <si>
    <t>Transferencias, Asignaciones, Subsidios y Otras Ayudas</t>
  </si>
  <si>
    <t>Bienes Muebles, Inmuebles e Intangibles</t>
  </si>
  <si>
    <t>Inversiones Financieras y Otras Provisiones</t>
  </si>
  <si>
    <t>Participaciones y Aportaciones</t>
  </si>
  <si>
    <t>Entidades Paraestatales Financieras No Monetarias con Participación Estatal Mayoritaria</t>
  </si>
  <si>
    <t>Municipio de Salamanca, Guanajuato.
Estado Analítico del Ejercicio del Presupuesto de Egresos
Clasificación por Objeto del Gasto (Capítulo y Concepto)
Del 1 de Enero al 30 de Junio de 2024</t>
  </si>
  <si>
    <t>Municipio de Salamanca, Guanajuato.
Estado Analítico del Ejercicio del Presupuesto de Egresos
Clasificación Económica (por Tipo de Gasto)
Del 1 de Enero al 30 de Junio de 2024</t>
  </si>
  <si>
    <t>31111M260010000 H. AYUNTAMIENTO</t>
  </si>
  <si>
    <t>31111M260020000 PRESIDENCIA MUNICIPAL</t>
  </si>
  <si>
    <t>31111M260030100 SECRETARIA DEL H. AYUNTA</t>
  </si>
  <si>
    <t>31111M260030200 DIRECCION DE FISCALIZACI</t>
  </si>
  <si>
    <t>31111M260030300 DIRECCION DE PROTECCION</t>
  </si>
  <si>
    <t>31111M260040000 JUZGADO MUNICIPAL</t>
  </si>
  <si>
    <t>31111M260050000 TESORERIA MUNICIPAL</t>
  </si>
  <si>
    <t>31111M260060000 CONTRALORIA MUNICIPAL</t>
  </si>
  <si>
    <t>31111M260070000 DIRECCION GENERAL DE SEG</t>
  </si>
  <si>
    <t>31111M260080000 DIR GENERAL DE DESARROLL</t>
  </si>
  <si>
    <t>31111M260090100 DIR GRAL BIENESTAR Y DES</t>
  </si>
  <si>
    <t>31111M260090200 DIR DE LA COMISION MUNIC</t>
  </si>
  <si>
    <t>31111M260100100 DIR GRAL SERVICIOS PUBLI</t>
  </si>
  <si>
    <t>31111M260110000 DIRECCION GENERAL DE OBR</t>
  </si>
  <si>
    <t>31111M260120100 OFICIALIA MAYOR</t>
  </si>
  <si>
    <t>31111M260120201 DIRECCION DE RECURSOS MA</t>
  </si>
  <si>
    <t>31111M260120202 JEFATURA DE CONTROL VEHI</t>
  </si>
  <si>
    <t>31111M260120203 JEFATURA DE TALLER MUNIC</t>
  </si>
  <si>
    <t>31111M260120204 JEFATURA DE MANTENIMIENT</t>
  </si>
  <si>
    <t>31111M260120300 DIR TECNOLOGIA DE LA INF</t>
  </si>
  <si>
    <t>31111M260120400 DIR RECURSOS HUMANOS</t>
  </si>
  <si>
    <t>31111M260130000 DIRECCION GENERAL DE COM</t>
  </si>
  <si>
    <t>31111M260140000 DIRECCION GENERAL DE MOV</t>
  </si>
  <si>
    <t>31111M260150000 DIR GRAL DE ORDENAMIENTO</t>
  </si>
  <si>
    <t>31111M260160000 DIR GRAL DE GESTION FINA</t>
  </si>
  <si>
    <t>31111M260900100 DESARROLLO INTEGRAL DE L</t>
  </si>
  <si>
    <t>31111M260900200 INT SALMAN PRA PERSONAS</t>
  </si>
  <si>
    <t>31111M260900300 INSTITUTO MUNICIPAL DE P</t>
  </si>
  <si>
    <t>31111M260900400 INSTITUTO DE LA MUJER</t>
  </si>
  <si>
    <t>Municipio de Salamanca, Guanajuato.
Estado Analítico del Ejercicio del Presupuesto de Egresos
Clasificación Administrativa
Del 1 de Enero al 30 de Junio de 2024</t>
  </si>
  <si>
    <t>Municipio de Salamanca, Guanajuato.
Estado Analítico del Ejercicio del Presupuesto de Egresos
Clasificación Administrativa (Poderes)
Del 1 de Enero al 30 de Junio de 2024</t>
  </si>
  <si>
    <t>Municipio de Salamanca, Guanajuato.
Estado Analítico del Ejercicio del Presupuesto de Egresos
Clasificación Administrativa (Sector Paraestatal)
Del 1 de Enero al 30 de Junio de 2024</t>
  </si>
  <si>
    <t>Municipio de Salamanca, Guanajuato.
Estado Analítico del Ejercicio del Presupuesto de Egresos
Clasificación Funcional (Finalidad y Función)
Del 1 de Enero al 30 de Junio de 2024</t>
  </si>
  <si>
    <t>_____________________________________________________</t>
  </si>
  <si>
    <t>_______________________________________________________________</t>
  </si>
  <si>
    <t>C.P. PEDRO ROJAS BUENRROSTRO</t>
  </si>
  <si>
    <t>LIC. JULIO CÉSAR ERNESTO PRIETO GALLARDO</t>
  </si>
  <si>
    <t>TESORERO MUNICIPAL</t>
  </si>
  <si>
    <t xml:space="preserve">PRESIDENTE MUNICIPAL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</si>
</sst>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5">
    <xf numFmtId="0" fontId="0" fillId="0" borderId="0"/>
    <xf numFmtId="164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4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4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106">
    <xf numFmtId="0" fontId="0" fillId="0" borderId="0" xfId="0"/>
    <xf numFmtId="0" fontId="0" fillId="0" borderId="0" xfId="0" applyProtection="1">
      <protection locked="0"/>
    </xf>
    <xf numFmtId="0" fontId="6" fillId="2" borderId="2" xfId="9" applyFont="1" applyFill="1" applyBorder="1" applyAlignment="1">
      <alignment vertical="center"/>
    </xf>
    <xf numFmtId="0" fontId="6" fillId="2" borderId="7" xfId="9" applyFont="1" applyFill="1" applyBorder="1" applyAlignment="1" applyProtection="1">
      <alignment vertical="center" wrapText="1"/>
      <protection locked="0"/>
    </xf>
    <xf numFmtId="0" fontId="6" fillId="2" borderId="8" xfId="9" applyFont="1" applyFill="1" applyBorder="1" applyAlignment="1" applyProtection="1">
      <alignment vertical="center" wrapText="1"/>
      <protection locked="0"/>
    </xf>
    <xf numFmtId="0" fontId="6" fillId="2" borderId="8" xfId="9" applyFont="1" applyFill="1" applyBorder="1" applyAlignment="1" applyProtection="1">
      <alignment horizontal="center" vertical="center" wrapText="1"/>
      <protection locked="0"/>
    </xf>
    <xf numFmtId="0" fontId="6" fillId="2" borderId="9" xfId="9" applyFont="1" applyFill="1" applyBorder="1" applyAlignment="1" applyProtection="1">
      <alignment vertical="center" wrapText="1"/>
      <protection locked="0"/>
    </xf>
    <xf numFmtId="0" fontId="6" fillId="2" borderId="3" xfId="9" applyFont="1" applyFill="1" applyBorder="1" applyAlignment="1">
      <alignment horizontal="center" vertical="center"/>
    </xf>
    <xf numFmtId="4" fontId="6" fillId="2" borderId="6" xfId="9" applyNumberFormat="1" applyFont="1" applyFill="1" applyBorder="1" applyAlignment="1">
      <alignment horizontal="center" vertical="center" wrapText="1"/>
    </xf>
    <xf numFmtId="0" fontId="6" fillId="2" borderId="5" xfId="9" applyFont="1" applyFill="1" applyBorder="1" applyAlignment="1">
      <alignment vertical="center"/>
    </xf>
    <xf numFmtId="0" fontId="6" fillId="2" borderId="6" xfId="9" applyFont="1" applyFill="1" applyBorder="1" applyAlignment="1">
      <alignment horizontal="center" vertical="center" wrapText="1"/>
    </xf>
    <xf numFmtId="0" fontId="6" fillId="0" borderId="0" xfId="9" applyFont="1" applyAlignment="1">
      <alignment vertical="center"/>
    </xf>
    <xf numFmtId="0" fontId="6" fillId="0" borderId="12" xfId="9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/>
    </xf>
    <xf numFmtId="4" fontId="6" fillId="0" borderId="12" xfId="0" applyNumberFormat="1" applyFont="1" applyBorder="1" applyProtection="1">
      <protection locked="0"/>
    </xf>
    <xf numFmtId="0" fontId="2" fillId="0" borderId="0" xfId="0" applyFont="1" applyAlignment="1">
      <alignment horizontal="left" wrapText="1" indent="1"/>
    </xf>
    <xf numFmtId="4" fontId="2" fillId="0" borderId="12" xfId="0" applyNumberFormat="1" applyFont="1" applyBorder="1" applyProtection="1">
      <protection locked="0"/>
    </xf>
    <xf numFmtId="0" fontId="6" fillId="0" borderId="8" xfId="0" applyFont="1" applyBorder="1" applyAlignment="1" applyProtection="1">
      <alignment horizontal="center"/>
      <protection locked="0"/>
    </xf>
    <xf numFmtId="4" fontId="6" fillId="0" borderId="6" xfId="0" applyNumberFormat="1" applyFont="1" applyBorder="1" applyProtection="1">
      <protection locked="0"/>
    </xf>
    <xf numFmtId="0" fontId="6" fillId="0" borderId="1" xfId="0" applyFont="1" applyBorder="1" applyAlignment="1">
      <alignment horizontal="left"/>
    </xf>
    <xf numFmtId="0" fontId="2" fillId="0" borderId="0" xfId="0" applyFont="1" applyAlignment="1">
      <alignment horizontal="left" indent="1"/>
    </xf>
    <xf numFmtId="0" fontId="2" fillId="0" borderId="0" xfId="0" applyFont="1" applyAlignment="1">
      <alignment horizontal="left"/>
    </xf>
    <xf numFmtId="0" fontId="2" fillId="0" borderId="4" xfId="0" applyFont="1" applyBorder="1" applyAlignment="1">
      <alignment horizontal="left" indent="1"/>
    </xf>
    <xf numFmtId="4" fontId="2" fillId="0" borderId="11" xfId="0" applyNumberFormat="1" applyFont="1" applyBorder="1" applyProtection="1">
      <protection locked="0"/>
    </xf>
    <xf numFmtId="0" fontId="6" fillId="0" borderId="4" xfId="0" applyFont="1" applyBorder="1" applyAlignment="1" applyProtection="1">
      <alignment horizontal="center"/>
      <protection locked="0"/>
    </xf>
    <xf numFmtId="4" fontId="6" fillId="0" borderId="11" xfId="0" applyNumberFormat="1" applyFont="1" applyBorder="1" applyProtection="1">
      <protection locked="0"/>
    </xf>
    <xf numFmtId="0" fontId="2" fillId="0" borderId="0" xfId="0" applyFont="1"/>
    <xf numFmtId="0" fontId="2" fillId="0" borderId="3" xfId="0" applyFont="1" applyBorder="1"/>
    <xf numFmtId="0" fontId="2" fillId="0" borderId="4" xfId="0" applyFont="1" applyBorder="1"/>
    <xf numFmtId="0" fontId="7" fillId="0" borderId="0" xfId="0" applyFont="1" applyProtection="1">
      <protection locked="0"/>
    </xf>
    <xf numFmtId="0" fontId="6" fillId="2" borderId="4" xfId="9" applyFont="1" applyFill="1" applyBorder="1" applyAlignment="1" applyProtection="1">
      <alignment horizontal="center" vertical="center" wrapText="1"/>
      <protection locked="0"/>
    </xf>
    <xf numFmtId="4" fontId="2" fillId="0" borderId="10" xfId="9" applyNumberFormat="1" applyFont="1" applyBorder="1" applyAlignment="1">
      <alignment horizontal="center" vertical="center" wrapText="1"/>
    </xf>
    <xf numFmtId="0" fontId="6" fillId="2" borderId="17" xfId="9" applyFont="1" applyFill="1" applyBorder="1" applyAlignment="1">
      <alignment vertical="center"/>
    </xf>
    <xf numFmtId="0" fontId="6" fillId="2" borderId="18" xfId="9" applyFont="1" applyFill="1" applyBorder="1" applyAlignment="1">
      <alignment horizontal="center" vertical="center"/>
    </xf>
    <xf numFmtId="0" fontId="6" fillId="2" borderId="20" xfId="9" applyFont="1" applyFill="1" applyBorder="1" applyAlignment="1">
      <alignment vertical="center"/>
    </xf>
    <xf numFmtId="0" fontId="6" fillId="2" borderId="23" xfId="9" applyFont="1" applyFill="1" applyBorder="1" applyAlignment="1">
      <alignment vertical="center"/>
    </xf>
    <xf numFmtId="0" fontId="6" fillId="2" borderId="14" xfId="9" applyFont="1" applyFill="1" applyBorder="1" applyAlignment="1" applyProtection="1">
      <alignment vertical="center" wrapText="1"/>
      <protection locked="0"/>
    </xf>
    <xf numFmtId="0" fontId="6" fillId="2" borderId="15" xfId="9" applyFont="1" applyFill="1" applyBorder="1" applyAlignment="1" applyProtection="1">
      <alignment vertical="center" wrapText="1"/>
      <protection locked="0"/>
    </xf>
    <xf numFmtId="0" fontId="6" fillId="2" borderId="15" xfId="9" applyFont="1" applyFill="1" applyBorder="1" applyAlignment="1" applyProtection="1">
      <alignment horizontal="center" vertical="center" wrapText="1"/>
      <protection locked="0"/>
    </xf>
    <xf numFmtId="0" fontId="6" fillId="2" borderId="16" xfId="9" applyFont="1" applyFill="1" applyBorder="1" applyAlignment="1" applyProtection="1">
      <alignment vertical="center" wrapText="1"/>
      <protection locked="0"/>
    </xf>
    <xf numFmtId="0" fontId="6" fillId="2" borderId="25" xfId="9" applyFont="1" applyFill="1" applyBorder="1" applyAlignment="1">
      <alignment horizontal="center" vertical="center"/>
    </xf>
    <xf numFmtId="0" fontId="6" fillId="2" borderId="26" xfId="9" applyFont="1" applyFill="1" applyBorder="1" applyAlignment="1">
      <alignment horizontal="center" vertical="center" wrapText="1"/>
    </xf>
    <xf numFmtId="4" fontId="6" fillId="2" borderId="13" xfId="9" applyNumberFormat="1" applyFont="1" applyFill="1" applyBorder="1" applyAlignment="1">
      <alignment horizontal="center" vertical="center" wrapText="1"/>
    </xf>
    <xf numFmtId="0" fontId="6" fillId="2" borderId="28" xfId="9" applyFont="1" applyFill="1" applyBorder="1" applyAlignment="1">
      <alignment horizontal="center" vertical="center" wrapText="1"/>
    </xf>
    <xf numFmtId="0" fontId="2" fillId="0" borderId="34" xfId="9" applyFont="1" applyBorder="1" applyAlignment="1">
      <alignment horizontal="left" vertical="center" indent="1"/>
    </xf>
    <xf numFmtId="0" fontId="6" fillId="2" borderId="37" xfId="9" applyFont="1" applyFill="1" applyBorder="1" applyAlignment="1">
      <alignment horizontal="center" vertical="center" wrapText="1"/>
    </xf>
    <xf numFmtId="4" fontId="2" fillId="0" borderId="35" xfId="9" applyNumberFormat="1" applyFont="1" applyBorder="1" applyAlignment="1">
      <alignment horizontal="center" vertical="center" wrapText="1"/>
    </xf>
    <xf numFmtId="0" fontId="6" fillId="2" borderId="27" xfId="9" applyFont="1" applyFill="1" applyBorder="1" applyAlignment="1" applyProtection="1">
      <alignment horizontal="center" vertical="center" wrapText="1"/>
      <protection locked="0"/>
    </xf>
    <xf numFmtId="0" fontId="6" fillId="2" borderId="33" xfId="9" applyFont="1" applyFill="1" applyBorder="1" applyAlignment="1" applyProtection="1">
      <alignment horizontal="center" vertical="center" wrapText="1"/>
      <protection locked="0"/>
    </xf>
    <xf numFmtId="0" fontId="0" fillId="0" borderId="0" xfId="0"/>
    <xf numFmtId="0" fontId="0" fillId="0" borderId="0" xfId="0" applyAlignment="1" applyProtection="1">
      <alignment horizontal="center"/>
      <protection locked="0"/>
    </xf>
    <xf numFmtId="0" fontId="6" fillId="0" borderId="0" xfId="8" applyFont="1" applyAlignment="1" applyProtection="1">
      <alignment horizontal="center" vertical="top" wrapText="1"/>
      <protection locked="0"/>
    </xf>
    <xf numFmtId="0" fontId="7" fillId="0" borderId="0" xfId="0" applyFont="1"/>
    <xf numFmtId="0" fontId="6" fillId="2" borderId="36" xfId="9" applyFont="1" applyFill="1" applyBorder="1" applyAlignment="1">
      <alignment vertical="center"/>
    </xf>
    <xf numFmtId="0" fontId="6" fillId="2" borderId="34" xfId="9" applyFont="1" applyFill="1" applyBorder="1" applyAlignment="1">
      <alignment vertical="center"/>
    </xf>
    <xf numFmtId="0" fontId="6" fillId="2" borderId="32" xfId="9" applyFont="1" applyFill="1" applyBorder="1" applyAlignment="1" applyProtection="1">
      <alignment horizontal="center" vertical="center" wrapText="1"/>
      <protection locked="0"/>
    </xf>
    <xf numFmtId="0" fontId="6" fillId="2" borderId="32" xfId="9" applyFont="1" applyFill="1" applyBorder="1" applyAlignment="1" applyProtection="1">
      <alignment vertical="center" wrapText="1"/>
      <protection locked="0"/>
    </xf>
    <xf numFmtId="0" fontId="6" fillId="2" borderId="31" xfId="9" applyFont="1" applyFill="1" applyBorder="1" applyAlignment="1" applyProtection="1">
      <alignment vertical="center" wrapText="1"/>
      <protection locked="0"/>
    </xf>
    <xf numFmtId="4" fontId="6" fillId="2" borderId="14" xfId="9" applyNumberFormat="1" applyFont="1" applyFill="1" applyBorder="1" applyAlignment="1">
      <alignment horizontal="center" vertical="center" wrapText="1"/>
    </xf>
    <xf numFmtId="0" fontId="0" fillId="0" borderId="0" xfId="0"/>
    <xf numFmtId="0" fontId="0" fillId="0" borderId="0" xfId="0" applyAlignment="1" applyProtection="1">
      <alignment horizontal="center"/>
      <protection locked="0"/>
    </xf>
    <xf numFmtId="0" fontId="6" fillId="0" borderId="0" xfId="8" applyFont="1" applyAlignment="1" applyProtection="1">
      <alignment horizontal="center" vertical="top" wrapText="1"/>
      <protection locked="0"/>
    </xf>
    <xf numFmtId="0" fontId="7" fillId="0" borderId="0" xfId="0" applyFont="1"/>
    <xf numFmtId="0" fontId="0" fillId="0" borderId="0" xfId="0"/>
    <xf numFmtId="0" fontId="0" fillId="0" borderId="0" xfId="0" applyAlignment="1" applyProtection="1">
      <alignment horizontal="center"/>
      <protection locked="0"/>
    </xf>
    <xf numFmtId="0" fontId="6" fillId="0" borderId="0" xfId="8" applyFont="1" applyAlignment="1" applyProtection="1">
      <alignment horizontal="center" vertical="top" wrapText="1"/>
      <protection locked="0"/>
    </xf>
    <xf numFmtId="0" fontId="7" fillId="0" borderId="0" xfId="0" applyFont="1"/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6" fillId="0" borderId="0" xfId="8" applyFont="1" applyAlignment="1" applyProtection="1">
      <alignment horizontal="center" vertical="top" wrapText="1"/>
      <protection locked="0"/>
    </xf>
    <xf numFmtId="0" fontId="7" fillId="0" borderId="0" xfId="0" applyFont="1"/>
    <xf numFmtId="0" fontId="2" fillId="0" borderId="18" xfId="0" applyFont="1" applyBorder="1" applyAlignment="1" applyProtection="1">
      <alignment horizontal="left" indent="1"/>
      <protection locked="0"/>
    </xf>
    <xf numFmtId="4" fontId="2" fillId="0" borderId="38" xfId="0" applyNumberFormat="1" applyFont="1" applyBorder="1" applyProtection="1">
      <protection locked="0"/>
    </xf>
    <xf numFmtId="0" fontId="6" fillId="0" borderId="39" xfId="0" applyFont="1" applyBorder="1" applyAlignment="1" applyProtection="1">
      <alignment horizontal="center"/>
      <protection locked="0"/>
    </xf>
    <xf numFmtId="4" fontId="6" fillId="0" borderId="21" xfId="0" applyNumberFormat="1" applyFont="1" applyBorder="1" applyProtection="1">
      <protection locked="0"/>
    </xf>
    <xf numFmtId="4" fontId="6" fillId="0" borderId="22" xfId="0" applyNumberFormat="1" applyFont="1" applyBorder="1" applyProtection="1">
      <protection locked="0"/>
    </xf>
    <xf numFmtId="0" fontId="6" fillId="0" borderId="25" xfId="9" applyFont="1" applyBorder="1" applyAlignment="1">
      <alignment vertical="center"/>
    </xf>
    <xf numFmtId="0" fontId="6" fillId="0" borderId="38" xfId="9" applyFont="1" applyBorder="1" applyAlignment="1">
      <alignment horizontal="center" vertical="center" wrapText="1"/>
    </xf>
    <xf numFmtId="0" fontId="7" fillId="0" borderId="25" xfId="0" applyFont="1" applyBorder="1" applyAlignment="1" applyProtection="1">
      <alignment horizontal="left" indent="1"/>
      <protection locked="0"/>
    </xf>
    <xf numFmtId="0" fontId="6" fillId="0" borderId="40" xfId="0" applyFont="1" applyBorder="1" applyAlignment="1" applyProtection="1">
      <alignment horizontal="center"/>
      <protection locked="0"/>
    </xf>
    <xf numFmtId="4" fontId="6" fillId="0" borderId="37" xfId="0" applyNumberFormat="1" applyFont="1" applyBorder="1" applyProtection="1">
      <protection locked="0"/>
    </xf>
    <xf numFmtId="0" fontId="7" fillId="0" borderId="25" xfId="0" applyFont="1" applyBorder="1" applyProtection="1">
      <protection locked="0"/>
    </xf>
    <xf numFmtId="0" fontId="7" fillId="0" borderId="0" xfId="0" applyFont="1" applyBorder="1" applyProtection="1">
      <protection locked="0"/>
    </xf>
    <xf numFmtId="0" fontId="7" fillId="0" borderId="41" xfId="0" applyFont="1" applyBorder="1" applyProtection="1">
      <protection locked="0"/>
    </xf>
    <xf numFmtId="0" fontId="7" fillId="0" borderId="25" xfId="0" applyFont="1" applyBorder="1" applyAlignment="1" applyProtection="1">
      <alignment horizontal="left" wrapText="1" indent="1"/>
      <protection locked="0"/>
    </xf>
    <xf numFmtId="0" fontId="2" fillId="0" borderId="0" xfId="0" applyFont="1" applyAlignment="1">
      <alignment wrapText="1"/>
    </xf>
    <xf numFmtId="0" fontId="6" fillId="2" borderId="14" xfId="9" applyFont="1" applyFill="1" applyBorder="1" applyAlignment="1" applyProtection="1">
      <alignment horizontal="center" vertical="center" wrapText="1"/>
      <protection locked="0"/>
    </xf>
    <xf numFmtId="0" fontId="6" fillId="2" borderId="15" xfId="9" applyFont="1" applyFill="1" applyBorder="1" applyAlignment="1" applyProtection="1">
      <alignment horizontal="center" vertical="center" wrapText="1"/>
      <protection locked="0"/>
    </xf>
    <xf numFmtId="0" fontId="6" fillId="2" borderId="16" xfId="9" applyFont="1" applyFill="1" applyBorder="1" applyAlignment="1" applyProtection="1">
      <alignment horizontal="center" vertical="center" wrapText="1"/>
      <protection locked="0"/>
    </xf>
    <xf numFmtId="4" fontId="6" fillId="2" borderId="29" xfId="9" applyNumberFormat="1" applyFont="1" applyFill="1" applyBorder="1" applyAlignment="1">
      <alignment horizontal="center" vertical="center" wrapText="1"/>
    </xf>
    <xf numFmtId="4" fontId="6" fillId="2" borderId="30" xfId="9" applyNumberFormat="1" applyFont="1" applyFill="1" applyBorder="1" applyAlignment="1">
      <alignment horizontal="center" vertical="center" wrapText="1"/>
    </xf>
    <xf numFmtId="0" fontId="8" fillId="0" borderId="0" xfId="24" applyFont="1" applyAlignment="1" applyProtection="1">
      <alignment horizontal="center" vertical="top"/>
      <protection locked="0"/>
    </xf>
    <xf numFmtId="0" fontId="0" fillId="0" borderId="0" xfId="0" applyAlignment="1" applyProtection="1">
      <alignment horizontal="center"/>
      <protection locked="0"/>
    </xf>
    <xf numFmtId="4" fontId="6" fillId="2" borderId="35" xfId="9" applyNumberFormat="1" applyFont="1" applyFill="1" applyBorder="1" applyAlignment="1">
      <alignment horizontal="center" vertical="center" wrapText="1"/>
    </xf>
    <xf numFmtId="4" fontId="6" fillId="2" borderId="19" xfId="9" applyNumberFormat="1" applyFont="1" applyFill="1" applyBorder="1" applyAlignment="1">
      <alignment horizontal="center" vertical="center" wrapText="1"/>
    </xf>
    <xf numFmtId="0" fontId="6" fillId="2" borderId="23" xfId="9" applyFont="1" applyFill="1" applyBorder="1" applyAlignment="1" applyProtection="1">
      <alignment horizontal="center" vertical="center" wrapText="1"/>
      <protection locked="0"/>
    </xf>
    <xf numFmtId="0" fontId="6" fillId="2" borderId="32" xfId="9" applyFont="1" applyFill="1" applyBorder="1" applyAlignment="1" applyProtection="1">
      <alignment horizontal="center" vertical="center" wrapText="1"/>
      <protection locked="0"/>
    </xf>
    <xf numFmtId="0" fontId="6" fillId="2" borderId="24" xfId="9" applyFont="1" applyFill="1" applyBorder="1" applyAlignment="1" applyProtection="1">
      <alignment horizontal="center" vertical="center" wrapText="1"/>
      <protection locked="0"/>
    </xf>
    <xf numFmtId="0" fontId="6" fillId="2" borderId="40" xfId="9" applyFont="1" applyFill="1" applyBorder="1" applyAlignment="1" applyProtection="1">
      <alignment horizontal="center" vertical="center" wrapText="1"/>
      <protection locked="0"/>
    </xf>
    <xf numFmtId="0" fontId="6" fillId="2" borderId="8" xfId="9" applyFont="1" applyFill="1" applyBorder="1" applyAlignment="1" applyProtection="1">
      <alignment horizontal="center" vertical="center" wrapText="1"/>
      <protection locked="0"/>
    </xf>
    <xf numFmtId="0" fontId="6" fillId="2" borderId="42" xfId="9" applyFont="1" applyFill="1" applyBorder="1" applyAlignment="1" applyProtection="1">
      <alignment horizontal="center" vertical="center" wrapText="1"/>
      <protection locked="0"/>
    </xf>
    <xf numFmtId="4" fontId="6" fillId="2" borderId="10" xfId="9" applyNumberFormat="1" applyFont="1" applyFill="1" applyBorder="1" applyAlignment="1">
      <alignment horizontal="center" vertical="center" wrapText="1"/>
    </xf>
    <xf numFmtId="4" fontId="6" fillId="2" borderId="11" xfId="9" applyNumberFormat="1" applyFont="1" applyFill="1" applyBorder="1" applyAlignment="1">
      <alignment horizontal="center" vertical="center" wrapText="1"/>
    </xf>
    <xf numFmtId="0" fontId="6" fillId="2" borderId="7" xfId="9" applyFont="1" applyFill="1" applyBorder="1" applyAlignment="1" applyProtection="1">
      <alignment horizontal="center" vertical="center" wrapText="1"/>
      <protection locked="0"/>
    </xf>
    <xf numFmtId="0" fontId="6" fillId="2" borderId="9" xfId="9" applyFont="1" applyFill="1" applyBorder="1" applyAlignment="1" applyProtection="1">
      <alignment horizontal="center" vertical="center" wrapText="1"/>
      <protection locked="0"/>
    </xf>
  </cellXfs>
  <cellStyles count="25">
    <cellStyle name="Euro" xfId="1"/>
    <cellStyle name="Millares 2" xfId="2"/>
    <cellStyle name="Millares 2 2" xfId="3"/>
    <cellStyle name="Millares 2 2 2" xfId="17"/>
    <cellStyle name="Millares 2 3" xfId="4"/>
    <cellStyle name="Millares 2 3 2" xfId="18"/>
    <cellStyle name="Millares 2 4" xfId="16"/>
    <cellStyle name="Millares 3" xfId="5"/>
    <cellStyle name="Millares 3 2" xfId="19"/>
    <cellStyle name="Moneda 2" xfId="6"/>
    <cellStyle name="Moneda 2 2" xfId="20"/>
    <cellStyle name="Normal" xfId="0" builtinId="0"/>
    <cellStyle name="Normal 2" xfId="7"/>
    <cellStyle name="Normal 2 2" xfId="8"/>
    <cellStyle name="Normal 2 3" xfId="24"/>
    <cellStyle name="Normal 2 4" xfId="21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 6 2 2" xfId="23"/>
    <cellStyle name="Normal 6 3" xfId="2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7"/>
  <sheetViews>
    <sheetView showGridLines="0" tabSelected="1" workbookViewId="0">
      <selection activeCell="B81" sqref="B81"/>
    </sheetView>
  </sheetViews>
  <sheetFormatPr baseColWidth="10" defaultColWidth="12" defaultRowHeight="10.199999999999999" x14ac:dyDescent="0.2"/>
  <cols>
    <col min="1" max="1" width="62.85546875" style="1" customWidth="1"/>
    <col min="2" max="2" width="19.5703125" style="1" customWidth="1"/>
    <col min="3" max="4" width="19.85546875" style="1" customWidth="1"/>
    <col min="5" max="7" width="18.28515625" style="1" customWidth="1"/>
    <col min="8" max="16384" width="12" style="1"/>
  </cols>
  <sheetData>
    <row r="1" spans="1:7" ht="55.8" customHeight="1" thickBot="1" x14ac:dyDescent="0.25">
      <c r="A1" s="87" t="s">
        <v>129</v>
      </c>
      <c r="B1" s="88"/>
      <c r="C1" s="88"/>
      <c r="D1" s="88"/>
      <c r="E1" s="88"/>
      <c r="F1" s="88"/>
      <c r="G1" s="89"/>
    </row>
    <row r="2" spans="1:7" ht="13.8" thickBot="1" x14ac:dyDescent="0.25">
      <c r="A2" s="35"/>
      <c r="B2" s="36"/>
      <c r="C2" s="37"/>
      <c r="D2" s="38" t="s">
        <v>57</v>
      </c>
      <c r="E2" s="37"/>
      <c r="F2" s="39"/>
      <c r="G2" s="90" t="s">
        <v>56</v>
      </c>
    </row>
    <row r="3" spans="1:7" ht="24.9" customHeight="1" thickBot="1" x14ac:dyDescent="0.25">
      <c r="A3" s="40" t="s">
        <v>51</v>
      </c>
      <c r="B3" s="42" t="s">
        <v>52</v>
      </c>
      <c r="C3" s="42" t="s">
        <v>117</v>
      </c>
      <c r="D3" s="42" t="s">
        <v>53</v>
      </c>
      <c r="E3" s="42" t="s">
        <v>54</v>
      </c>
      <c r="F3" s="42" t="s">
        <v>55</v>
      </c>
      <c r="G3" s="91"/>
    </row>
    <row r="4" spans="1:7" ht="13.8" thickBot="1" x14ac:dyDescent="0.25">
      <c r="A4" s="34"/>
      <c r="B4" s="41">
        <v>1</v>
      </c>
      <c r="C4" s="41">
        <v>2</v>
      </c>
      <c r="D4" s="41" t="s">
        <v>118</v>
      </c>
      <c r="E4" s="41">
        <v>4</v>
      </c>
      <c r="F4" s="41">
        <v>5</v>
      </c>
      <c r="G4" s="43" t="s">
        <v>119</v>
      </c>
    </row>
    <row r="5" spans="1:7" ht="13.2" x14ac:dyDescent="0.25">
      <c r="A5" s="19" t="s">
        <v>58</v>
      </c>
      <c r="B5" s="14">
        <f>SUM(B6:B12)</f>
        <v>466271783.63999999</v>
      </c>
      <c r="C5" s="14">
        <f>SUM(C6:C12)</f>
        <v>0</v>
      </c>
      <c r="D5" s="14">
        <f>B5+C5</f>
        <v>466271783.63999999</v>
      </c>
      <c r="E5" s="14">
        <f>SUM(E6:E12)</f>
        <v>177671590.91</v>
      </c>
      <c r="F5" s="14">
        <f>SUM(F6:F12)</f>
        <v>177673901.63</v>
      </c>
      <c r="G5" s="14">
        <f>D5-E5</f>
        <v>288600192.73000002</v>
      </c>
    </row>
    <row r="6" spans="1:7" ht="13.2" x14ac:dyDescent="0.25">
      <c r="A6" s="20" t="s">
        <v>62</v>
      </c>
      <c r="B6" s="16">
        <v>271104417.68000001</v>
      </c>
      <c r="C6" s="16">
        <v>-3658036.73</v>
      </c>
      <c r="D6" s="16">
        <f t="shared" ref="D6:D69" si="0">B6+C6</f>
        <v>267446380.95000002</v>
      </c>
      <c r="E6" s="16">
        <v>109117228.14</v>
      </c>
      <c r="F6" s="16">
        <v>109119067.44</v>
      </c>
      <c r="G6" s="16">
        <f t="shared" ref="G6:G69" si="1">D6-E6</f>
        <v>158329152.81</v>
      </c>
    </row>
    <row r="7" spans="1:7" ht="13.2" x14ac:dyDescent="0.25">
      <c r="A7" s="20" t="s">
        <v>63</v>
      </c>
      <c r="B7" s="16">
        <v>2035624.21</v>
      </c>
      <c r="C7" s="16">
        <v>0</v>
      </c>
      <c r="D7" s="16">
        <f t="shared" si="0"/>
        <v>2035624.21</v>
      </c>
      <c r="E7" s="16">
        <v>1133742.6100000001</v>
      </c>
      <c r="F7" s="16">
        <v>1133742.6100000001</v>
      </c>
      <c r="G7" s="16">
        <f t="shared" si="1"/>
        <v>901881.59999999986</v>
      </c>
    </row>
    <row r="8" spans="1:7" ht="13.2" x14ac:dyDescent="0.25">
      <c r="A8" s="20" t="s">
        <v>64</v>
      </c>
      <c r="B8" s="16">
        <v>52758004.630000003</v>
      </c>
      <c r="C8" s="16">
        <v>3658036.73</v>
      </c>
      <c r="D8" s="16">
        <f t="shared" si="0"/>
        <v>56416041.359999999</v>
      </c>
      <c r="E8" s="16">
        <v>20677869.579999998</v>
      </c>
      <c r="F8" s="16">
        <v>20678083.859999999</v>
      </c>
      <c r="G8" s="16">
        <f t="shared" si="1"/>
        <v>35738171.780000001</v>
      </c>
    </row>
    <row r="9" spans="1:7" ht="13.2" x14ac:dyDescent="0.25">
      <c r="A9" s="20" t="s">
        <v>33</v>
      </c>
      <c r="B9" s="16">
        <v>102003416.87</v>
      </c>
      <c r="C9" s="16">
        <v>0</v>
      </c>
      <c r="D9" s="16">
        <f t="shared" si="0"/>
        <v>102003416.87</v>
      </c>
      <c r="E9" s="16">
        <v>32061732.18</v>
      </c>
      <c r="F9" s="16">
        <v>32061732.18</v>
      </c>
      <c r="G9" s="16">
        <f t="shared" si="1"/>
        <v>69941684.689999998</v>
      </c>
    </row>
    <row r="10" spans="1:7" ht="13.2" x14ac:dyDescent="0.25">
      <c r="A10" s="20" t="s">
        <v>65</v>
      </c>
      <c r="B10" s="16">
        <v>37557128.350000001</v>
      </c>
      <c r="C10" s="16">
        <v>0</v>
      </c>
      <c r="D10" s="16">
        <f t="shared" si="0"/>
        <v>37557128.350000001</v>
      </c>
      <c r="E10" s="16">
        <v>14681018.4</v>
      </c>
      <c r="F10" s="16">
        <v>14681275.539999999</v>
      </c>
      <c r="G10" s="16">
        <f t="shared" si="1"/>
        <v>22876109.950000003</v>
      </c>
    </row>
    <row r="11" spans="1:7" ht="13.2" x14ac:dyDescent="0.25">
      <c r="A11" s="20" t="s">
        <v>34</v>
      </c>
      <c r="B11" s="16">
        <v>813191.9</v>
      </c>
      <c r="C11" s="16">
        <v>0</v>
      </c>
      <c r="D11" s="16">
        <f t="shared" si="0"/>
        <v>813191.9</v>
      </c>
      <c r="E11" s="16">
        <v>0</v>
      </c>
      <c r="F11" s="16">
        <v>0</v>
      </c>
      <c r="G11" s="16">
        <f t="shared" si="1"/>
        <v>813191.9</v>
      </c>
    </row>
    <row r="12" spans="1:7" ht="13.2" x14ac:dyDescent="0.25">
      <c r="A12" s="20" t="s">
        <v>66</v>
      </c>
      <c r="B12" s="16">
        <v>0</v>
      </c>
      <c r="C12" s="16">
        <v>0</v>
      </c>
      <c r="D12" s="16">
        <f t="shared" si="0"/>
        <v>0</v>
      </c>
      <c r="E12" s="16">
        <v>0</v>
      </c>
      <c r="F12" s="16">
        <v>0</v>
      </c>
      <c r="G12" s="16">
        <f t="shared" si="1"/>
        <v>0</v>
      </c>
    </row>
    <row r="13" spans="1:7" ht="13.2" x14ac:dyDescent="0.25">
      <c r="A13" s="19" t="s">
        <v>123</v>
      </c>
      <c r="B13" s="14">
        <f>SUM(B14:B22)</f>
        <v>116803081.78</v>
      </c>
      <c r="C13" s="14">
        <f>SUM(C14:C22)</f>
        <v>7983156.9399999995</v>
      </c>
      <c r="D13" s="14">
        <f t="shared" si="0"/>
        <v>124786238.72</v>
      </c>
      <c r="E13" s="14">
        <f>SUM(E14:E22)</f>
        <v>29976550.639999997</v>
      </c>
      <c r="F13" s="14">
        <f>SUM(F14:F22)</f>
        <v>29445383.059999999</v>
      </c>
      <c r="G13" s="14">
        <f t="shared" si="1"/>
        <v>94809688.079999998</v>
      </c>
    </row>
    <row r="14" spans="1:7" ht="13.2" x14ac:dyDescent="0.25">
      <c r="A14" s="20" t="s">
        <v>67</v>
      </c>
      <c r="B14" s="16">
        <v>8802226.8599999994</v>
      </c>
      <c r="C14" s="16">
        <v>61402.84</v>
      </c>
      <c r="D14" s="16">
        <f t="shared" si="0"/>
        <v>8863629.6999999993</v>
      </c>
      <c r="E14" s="16">
        <v>4453262.24</v>
      </c>
      <c r="F14" s="16">
        <v>4449239.7300000004</v>
      </c>
      <c r="G14" s="16">
        <f t="shared" si="1"/>
        <v>4410367.459999999</v>
      </c>
    </row>
    <row r="15" spans="1:7" ht="13.2" x14ac:dyDescent="0.25">
      <c r="A15" s="20" t="s">
        <v>68</v>
      </c>
      <c r="B15" s="16">
        <v>1970546.37</v>
      </c>
      <c r="C15" s="16">
        <v>2512000</v>
      </c>
      <c r="D15" s="16">
        <f t="shared" si="0"/>
        <v>4482546.37</v>
      </c>
      <c r="E15" s="16">
        <v>1599963.79</v>
      </c>
      <c r="F15" s="16">
        <v>1425258.04</v>
      </c>
      <c r="G15" s="16">
        <f t="shared" si="1"/>
        <v>2882582.58</v>
      </c>
    </row>
    <row r="16" spans="1:7" ht="13.2" x14ac:dyDescent="0.25">
      <c r="A16" s="20" t="s">
        <v>69</v>
      </c>
      <c r="B16" s="16">
        <v>4133900</v>
      </c>
      <c r="C16" s="16">
        <v>0</v>
      </c>
      <c r="D16" s="16">
        <f t="shared" si="0"/>
        <v>4133900</v>
      </c>
      <c r="E16" s="16">
        <v>19720</v>
      </c>
      <c r="F16" s="16">
        <v>19720</v>
      </c>
      <c r="G16" s="16">
        <f t="shared" si="1"/>
        <v>4114180</v>
      </c>
    </row>
    <row r="17" spans="1:7" ht="13.2" x14ac:dyDescent="0.25">
      <c r="A17" s="20" t="s">
        <v>70</v>
      </c>
      <c r="B17" s="16">
        <v>50916160.049999997</v>
      </c>
      <c r="C17" s="16">
        <v>2845799.92</v>
      </c>
      <c r="D17" s="16">
        <f t="shared" si="0"/>
        <v>53761959.969999999</v>
      </c>
      <c r="E17" s="16">
        <v>3645158.76</v>
      </c>
      <c r="F17" s="16">
        <v>3334365.24</v>
      </c>
      <c r="G17" s="16">
        <f t="shared" si="1"/>
        <v>50116801.210000001</v>
      </c>
    </row>
    <row r="18" spans="1:7" ht="13.2" x14ac:dyDescent="0.25">
      <c r="A18" s="20" t="s">
        <v>71</v>
      </c>
      <c r="B18" s="16">
        <v>1386187.94</v>
      </c>
      <c r="C18" s="16">
        <v>185315</v>
      </c>
      <c r="D18" s="16">
        <f t="shared" si="0"/>
        <v>1571502.94</v>
      </c>
      <c r="E18" s="16">
        <v>660879.77</v>
      </c>
      <c r="F18" s="16">
        <v>660879.77</v>
      </c>
      <c r="G18" s="16">
        <f t="shared" si="1"/>
        <v>910623.16999999993</v>
      </c>
    </row>
    <row r="19" spans="1:7" ht="13.2" x14ac:dyDescent="0.25">
      <c r="A19" s="20" t="s">
        <v>72</v>
      </c>
      <c r="B19" s="16">
        <v>20247867.98</v>
      </c>
      <c r="C19" s="16">
        <v>1066000</v>
      </c>
      <c r="D19" s="16">
        <f t="shared" si="0"/>
        <v>21313867.98</v>
      </c>
      <c r="E19" s="16">
        <v>13793142.75</v>
      </c>
      <c r="F19" s="16">
        <v>13793142.75</v>
      </c>
      <c r="G19" s="16">
        <f t="shared" si="1"/>
        <v>7520725.2300000004</v>
      </c>
    </row>
    <row r="20" spans="1:7" ht="13.2" x14ac:dyDescent="0.25">
      <c r="A20" s="20" t="s">
        <v>73</v>
      </c>
      <c r="B20" s="16">
        <v>15061360.77</v>
      </c>
      <c r="C20" s="16">
        <v>789877.89</v>
      </c>
      <c r="D20" s="16">
        <f t="shared" si="0"/>
        <v>15851238.66</v>
      </c>
      <c r="E20" s="16">
        <v>1564699.07</v>
      </c>
      <c r="F20" s="16">
        <v>1527602.27</v>
      </c>
      <c r="G20" s="16">
        <f t="shared" si="1"/>
        <v>14286539.59</v>
      </c>
    </row>
    <row r="21" spans="1:7" ht="13.2" x14ac:dyDescent="0.25">
      <c r="A21" s="20" t="s">
        <v>74</v>
      </c>
      <c r="B21" s="16">
        <v>1030000</v>
      </c>
      <c r="C21" s="16">
        <v>0</v>
      </c>
      <c r="D21" s="16">
        <f t="shared" si="0"/>
        <v>1030000</v>
      </c>
      <c r="E21" s="16">
        <v>17917.900000000001</v>
      </c>
      <c r="F21" s="16">
        <v>17917.900000000001</v>
      </c>
      <c r="G21" s="16">
        <f t="shared" si="1"/>
        <v>1012082.1</v>
      </c>
    </row>
    <row r="22" spans="1:7" ht="13.2" x14ac:dyDescent="0.25">
      <c r="A22" s="20" t="s">
        <v>75</v>
      </c>
      <c r="B22" s="16">
        <v>13254831.810000001</v>
      </c>
      <c r="C22" s="16">
        <v>522761.29</v>
      </c>
      <c r="D22" s="16">
        <f t="shared" si="0"/>
        <v>13777593.1</v>
      </c>
      <c r="E22" s="16">
        <v>4221806.3600000003</v>
      </c>
      <c r="F22" s="16">
        <v>4217257.3600000003</v>
      </c>
      <c r="G22" s="16">
        <f t="shared" si="1"/>
        <v>9555786.7399999984</v>
      </c>
    </row>
    <row r="23" spans="1:7" ht="13.2" x14ac:dyDescent="0.25">
      <c r="A23" s="19" t="s">
        <v>59</v>
      </c>
      <c r="B23" s="14">
        <f>SUM(B24:B32)</f>
        <v>146182794.94999999</v>
      </c>
      <c r="C23" s="14">
        <f>SUM(C24:C32)</f>
        <v>65685988.810000002</v>
      </c>
      <c r="D23" s="14">
        <f t="shared" si="0"/>
        <v>211868783.75999999</v>
      </c>
      <c r="E23" s="14">
        <f>SUM(E24:E32)</f>
        <v>75313562.060000002</v>
      </c>
      <c r="F23" s="14">
        <f>SUM(F24:F32)</f>
        <v>73349112.900000006</v>
      </c>
      <c r="G23" s="14">
        <f t="shared" si="1"/>
        <v>136555221.69999999</v>
      </c>
    </row>
    <row r="24" spans="1:7" ht="13.2" x14ac:dyDescent="0.25">
      <c r="A24" s="20" t="s">
        <v>76</v>
      </c>
      <c r="B24" s="16">
        <v>42875751.130000003</v>
      </c>
      <c r="C24" s="16">
        <v>-29655</v>
      </c>
      <c r="D24" s="16">
        <f t="shared" si="0"/>
        <v>42846096.130000003</v>
      </c>
      <c r="E24" s="16">
        <v>6691719.9900000002</v>
      </c>
      <c r="F24" s="16">
        <v>6690172.9900000002</v>
      </c>
      <c r="G24" s="16">
        <f t="shared" si="1"/>
        <v>36154376.140000001</v>
      </c>
    </row>
    <row r="25" spans="1:7" ht="13.2" x14ac:dyDescent="0.25">
      <c r="A25" s="20" t="s">
        <v>77</v>
      </c>
      <c r="B25" s="16">
        <v>6095216.0700000003</v>
      </c>
      <c r="C25" s="16">
        <v>3547788</v>
      </c>
      <c r="D25" s="16">
        <f t="shared" si="0"/>
        <v>9643004.0700000003</v>
      </c>
      <c r="E25" s="16">
        <v>3265436.41</v>
      </c>
      <c r="F25" s="16">
        <v>2539557.09</v>
      </c>
      <c r="G25" s="16">
        <f t="shared" si="1"/>
        <v>6377567.6600000001</v>
      </c>
    </row>
    <row r="26" spans="1:7" ht="13.2" x14ac:dyDescent="0.25">
      <c r="A26" s="20" t="s">
        <v>78</v>
      </c>
      <c r="B26" s="16">
        <v>32146342.43</v>
      </c>
      <c r="C26" s="16">
        <v>33150495.670000002</v>
      </c>
      <c r="D26" s="16">
        <f t="shared" si="0"/>
        <v>65296838.100000001</v>
      </c>
      <c r="E26" s="16">
        <v>28990236.690000001</v>
      </c>
      <c r="F26" s="16">
        <v>28990236.690000001</v>
      </c>
      <c r="G26" s="16">
        <f t="shared" si="1"/>
        <v>36306601.409999996</v>
      </c>
    </row>
    <row r="27" spans="1:7" ht="13.2" x14ac:dyDescent="0.25">
      <c r="A27" s="20" t="s">
        <v>79</v>
      </c>
      <c r="B27" s="16">
        <v>8420250</v>
      </c>
      <c r="C27" s="16">
        <v>0</v>
      </c>
      <c r="D27" s="16">
        <f t="shared" si="0"/>
        <v>8420250</v>
      </c>
      <c r="E27" s="16">
        <v>4164648</v>
      </c>
      <c r="F27" s="16">
        <v>4086482.66</v>
      </c>
      <c r="G27" s="16">
        <f t="shared" si="1"/>
        <v>4255602</v>
      </c>
    </row>
    <row r="28" spans="1:7" ht="13.2" x14ac:dyDescent="0.25">
      <c r="A28" s="20" t="s">
        <v>80</v>
      </c>
      <c r="B28" s="16">
        <v>19109928.370000001</v>
      </c>
      <c r="C28" s="16">
        <v>4348456.09</v>
      </c>
      <c r="D28" s="16">
        <f t="shared" si="0"/>
        <v>23458384.460000001</v>
      </c>
      <c r="E28" s="16">
        <v>6454770.4100000001</v>
      </c>
      <c r="F28" s="16">
        <v>5481582.9299999997</v>
      </c>
      <c r="G28" s="16">
        <f t="shared" si="1"/>
        <v>17003614.050000001</v>
      </c>
    </row>
    <row r="29" spans="1:7" ht="13.2" x14ac:dyDescent="0.25">
      <c r="A29" s="20" t="s">
        <v>81</v>
      </c>
      <c r="B29" s="16">
        <v>6251070</v>
      </c>
      <c r="C29" s="16">
        <v>-104120</v>
      </c>
      <c r="D29" s="16">
        <f t="shared" si="0"/>
        <v>6146950</v>
      </c>
      <c r="E29" s="16">
        <v>1462950.88</v>
      </c>
      <c r="F29" s="16">
        <v>1462950.88</v>
      </c>
      <c r="G29" s="16">
        <f t="shared" si="1"/>
        <v>4683999.12</v>
      </c>
    </row>
    <row r="30" spans="1:7" ht="13.2" x14ac:dyDescent="0.25">
      <c r="A30" s="20" t="s">
        <v>82</v>
      </c>
      <c r="B30" s="16">
        <v>1552199.63</v>
      </c>
      <c r="C30" s="16">
        <v>0</v>
      </c>
      <c r="D30" s="16">
        <f t="shared" si="0"/>
        <v>1552199.63</v>
      </c>
      <c r="E30" s="16">
        <v>36000.44</v>
      </c>
      <c r="F30" s="16">
        <v>36000.44</v>
      </c>
      <c r="G30" s="16">
        <f t="shared" si="1"/>
        <v>1516199.19</v>
      </c>
    </row>
    <row r="31" spans="1:7" ht="13.2" x14ac:dyDescent="0.25">
      <c r="A31" s="20" t="s">
        <v>83</v>
      </c>
      <c r="B31" s="16">
        <v>8229627.9000000004</v>
      </c>
      <c r="C31" s="16">
        <v>21549953.399999999</v>
      </c>
      <c r="D31" s="16">
        <f t="shared" si="0"/>
        <v>29779581.299999997</v>
      </c>
      <c r="E31" s="16">
        <v>20291732.09</v>
      </c>
      <c r="F31" s="16">
        <v>20291732.09</v>
      </c>
      <c r="G31" s="16">
        <f t="shared" si="1"/>
        <v>9487849.2099999972</v>
      </c>
    </row>
    <row r="32" spans="1:7" ht="13.2" x14ac:dyDescent="0.25">
      <c r="A32" s="20" t="s">
        <v>18</v>
      </c>
      <c r="B32" s="16">
        <v>21502409.420000002</v>
      </c>
      <c r="C32" s="16">
        <v>3223070.65</v>
      </c>
      <c r="D32" s="16">
        <f t="shared" si="0"/>
        <v>24725480.07</v>
      </c>
      <c r="E32" s="16">
        <v>3956067.15</v>
      </c>
      <c r="F32" s="16">
        <v>3770397.13</v>
      </c>
      <c r="G32" s="16">
        <f t="shared" si="1"/>
        <v>20769412.920000002</v>
      </c>
    </row>
    <row r="33" spans="1:7" ht="13.2" x14ac:dyDescent="0.25">
      <c r="A33" s="19" t="s">
        <v>124</v>
      </c>
      <c r="B33" s="14">
        <f>SUM(B34:B42)</f>
        <v>114136309.2</v>
      </c>
      <c r="C33" s="14">
        <f>SUM(C34:C42)</f>
        <v>20507538.859999999</v>
      </c>
      <c r="D33" s="14">
        <f t="shared" si="0"/>
        <v>134643848.06</v>
      </c>
      <c r="E33" s="14">
        <f>SUM(E34:E42)</f>
        <v>61918928.960000001</v>
      </c>
      <c r="F33" s="14">
        <f>SUM(F34:F42)</f>
        <v>61871624.159999996</v>
      </c>
      <c r="G33" s="14">
        <f t="shared" si="1"/>
        <v>72724919.099999994</v>
      </c>
    </row>
    <row r="34" spans="1:7" ht="13.2" x14ac:dyDescent="0.25">
      <c r="A34" s="20" t="s">
        <v>84</v>
      </c>
      <c r="B34" s="16">
        <v>1103361.75</v>
      </c>
      <c r="C34" s="16">
        <v>500000</v>
      </c>
      <c r="D34" s="16">
        <f t="shared" si="0"/>
        <v>1603361.75</v>
      </c>
      <c r="E34" s="16">
        <v>1043588.57</v>
      </c>
      <c r="F34" s="16">
        <v>1043588.57</v>
      </c>
      <c r="G34" s="16">
        <f t="shared" si="1"/>
        <v>559773.18000000005</v>
      </c>
    </row>
    <row r="35" spans="1:7" ht="13.2" x14ac:dyDescent="0.25">
      <c r="A35" s="20" t="s">
        <v>85</v>
      </c>
      <c r="B35" s="16">
        <v>77843507.370000005</v>
      </c>
      <c r="C35" s="16">
        <v>4000000</v>
      </c>
      <c r="D35" s="16">
        <f t="shared" si="0"/>
        <v>81843507.370000005</v>
      </c>
      <c r="E35" s="16">
        <v>37158797.07</v>
      </c>
      <c r="F35" s="16">
        <v>37158797.07</v>
      </c>
      <c r="G35" s="16">
        <f t="shared" si="1"/>
        <v>44684710.300000004</v>
      </c>
    </row>
    <row r="36" spans="1:7" ht="13.2" x14ac:dyDescent="0.25">
      <c r="A36" s="20" t="s">
        <v>86</v>
      </c>
      <c r="B36" s="16">
        <v>2575000</v>
      </c>
      <c r="C36" s="16">
        <v>10811146</v>
      </c>
      <c r="D36" s="16">
        <f t="shared" si="0"/>
        <v>13386146</v>
      </c>
      <c r="E36" s="16">
        <v>5156000</v>
      </c>
      <c r="F36" s="16">
        <v>5156000</v>
      </c>
      <c r="G36" s="16">
        <f t="shared" si="1"/>
        <v>8230146</v>
      </c>
    </row>
    <row r="37" spans="1:7" ht="13.2" x14ac:dyDescent="0.25">
      <c r="A37" s="20" t="s">
        <v>87</v>
      </c>
      <c r="B37" s="16">
        <v>31996440.079999998</v>
      </c>
      <c r="C37" s="16">
        <v>5196392.8600000003</v>
      </c>
      <c r="D37" s="16">
        <f t="shared" si="0"/>
        <v>37192832.939999998</v>
      </c>
      <c r="E37" s="16">
        <v>18560543.32</v>
      </c>
      <c r="F37" s="16">
        <v>18513238.52</v>
      </c>
      <c r="G37" s="16">
        <f t="shared" si="1"/>
        <v>18632289.619999997</v>
      </c>
    </row>
    <row r="38" spans="1:7" ht="13.2" x14ac:dyDescent="0.25">
      <c r="A38" s="20" t="s">
        <v>39</v>
      </c>
      <c r="B38" s="16">
        <v>0</v>
      </c>
      <c r="C38" s="16">
        <v>0</v>
      </c>
      <c r="D38" s="16">
        <f t="shared" si="0"/>
        <v>0</v>
      </c>
      <c r="E38" s="16">
        <v>0</v>
      </c>
      <c r="F38" s="16">
        <v>0</v>
      </c>
      <c r="G38" s="16">
        <f t="shared" si="1"/>
        <v>0</v>
      </c>
    </row>
    <row r="39" spans="1:7" ht="13.2" x14ac:dyDescent="0.25">
      <c r="A39" s="20" t="s">
        <v>88</v>
      </c>
      <c r="B39" s="16">
        <v>618000</v>
      </c>
      <c r="C39" s="16">
        <v>0</v>
      </c>
      <c r="D39" s="16">
        <f t="shared" si="0"/>
        <v>618000</v>
      </c>
      <c r="E39" s="16">
        <v>0</v>
      </c>
      <c r="F39" s="16">
        <v>0</v>
      </c>
      <c r="G39" s="16">
        <f t="shared" si="1"/>
        <v>618000</v>
      </c>
    </row>
    <row r="40" spans="1:7" ht="13.2" x14ac:dyDescent="0.25">
      <c r="A40" s="20" t="s">
        <v>89</v>
      </c>
      <c r="B40" s="16">
        <v>0</v>
      </c>
      <c r="C40" s="16">
        <v>0</v>
      </c>
      <c r="D40" s="16">
        <f t="shared" si="0"/>
        <v>0</v>
      </c>
      <c r="E40" s="16">
        <v>0</v>
      </c>
      <c r="F40" s="16">
        <v>0</v>
      </c>
      <c r="G40" s="16">
        <f t="shared" si="1"/>
        <v>0</v>
      </c>
    </row>
    <row r="41" spans="1:7" ht="13.2" x14ac:dyDescent="0.25">
      <c r="A41" s="20" t="s">
        <v>35</v>
      </c>
      <c r="B41" s="16">
        <v>0</v>
      </c>
      <c r="C41" s="16">
        <v>0</v>
      </c>
      <c r="D41" s="16">
        <f t="shared" si="0"/>
        <v>0</v>
      </c>
      <c r="E41" s="16">
        <v>0</v>
      </c>
      <c r="F41" s="16">
        <v>0</v>
      </c>
      <c r="G41" s="16">
        <f t="shared" si="1"/>
        <v>0</v>
      </c>
    </row>
    <row r="42" spans="1:7" ht="13.2" x14ac:dyDescent="0.25">
      <c r="A42" s="20" t="s">
        <v>90</v>
      </c>
      <c r="B42" s="16">
        <v>0</v>
      </c>
      <c r="C42" s="16">
        <v>0</v>
      </c>
      <c r="D42" s="16">
        <f t="shared" si="0"/>
        <v>0</v>
      </c>
      <c r="E42" s="16">
        <v>0</v>
      </c>
      <c r="F42" s="16">
        <v>0</v>
      </c>
      <c r="G42" s="16">
        <f t="shared" si="1"/>
        <v>0</v>
      </c>
    </row>
    <row r="43" spans="1:7" ht="13.2" x14ac:dyDescent="0.25">
      <c r="A43" s="19" t="s">
        <v>125</v>
      </c>
      <c r="B43" s="14">
        <f>SUM(B44:B52)</f>
        <v>76700502.399999991</v>
      </c>
      <c r="C43" s="14">
        <f>SUM(C44:C52)</f>
        <v>47055638.969999999</v>
      </c>
      <c r="D43" s="14">
        <f t="shared" si="0"/>
        <v>123756141.36999999</v>
      </c>
      <c r="E43" s="14">
        <f>SUM(E44:E52)</f>
        <v>50778135.630000003</v>
      </c>
      <c r="F43" s="14">
        <f>SUM(F44:F52)</f>
        <v>50778135.630000003</v>
      </c>
      <c r="G43" s="14">
        <f t="shared" si="1"/>
        <v>72978005.73999998</v>
      </c>
    </row>
    <row r="44" spans="1:7" ht="13.2" x14ac:dyDescent="0.25">
      <c r="A44" s="21" t="s">
        <v>91</v>
      </c>
      <c r="B44" s="16">
        <v>4150453.22</v>
      </c>
      <c r="C44" s="16">
        <v>1693902.81</v>
      </c>
      <c r="D44" s="16">
        <f t="shared" si="0"/>
        <v>5844356.0300000003</v>
      </c>
      <c r="E44" s="16">
        <v>1557640.57</v>
      </c>
      <c r="F44" s="16">
        <v>1557640.57</v>
      </c>
      <c r="G44" s="16">
        <f t="shared" si="1"/>
        <v>4286715.46</v>
      </c>
    </row>
    <row r="45" spans="1:7" ht="13.2" x14ac:dyDescent="0.25">
      <c r="A45" s="20" t="s">
        <v>92</v>
      </c>
      <c r="B45" s="16">
        <v>3267551.1</v>
      </c>
      <c r="C45" s="16">
        <v>7802615.0499999998</v>
      </c>
      <c r="D45" s="16">
        <f t="shared" si="0"/>
        <v>11070166.15</v>
      </c>
      <c r="E45" s="16">
        <v>8946921.8499999996</v>
      </c>
      <c r="F45" s="16">
        <v>8946921.8499999996</v>
      </c>
      <c r="G45" s="16">
        <f t="shared" si="1"/>
        <v>2123244.3000000007</v>
      </c>
    </row>
    <row r="46" spans="1:7" ht="13.2" x14ac:dyDescent="0.25">
      <c r="A46" s="20" t="s">
        <v>93</v>
      </c>
      <c r="B46" s="16">
        <v>454101.25</v>
      </c>
      <c r="C46" s="16">
        <v>40000</v>
      </c>
      <c r="D46" s="16">
        <f t="shared" si="0"/>
        <v>494101.25</v>
      </c>
      <c r="E46" s="16">
        <v>49157.29</v>
      </c>
      <c r="F46" s="16">
        <v>49157.29</v>
      </c>
      <c r="G46" s="16">
        <f t="shared" si="1"/>
        <v>444943.96</v>
      </c>
    </row>
    <row r="47" spans="1:7" ht="13.2" x14ac:dyDescent="0.25">
      <c r="A47" s="20" t="s">
        <v>94</v>
      </c>
      <c r="B47" s="16">
        <v>28902225</v>
      </c>
      <c r="C47" s="16">
        <v>28375306</v>
      </c>
      <c r="D47" s="16">
        <f t="shared" si="0"/>
        <v>57277531</v>
      </c>
      <c r="E47" s="16">
        <v>24099096</v>
      </c>
      <c r="F47" s="16">
        <v>24099096</v>
      </c>
      <c r="G47" s="16">
        <f t="shared" si="1"/>
        <v>33178435</v>
      </c>
    </row>
    <row r="48" spans="1:7" ht="13.2" x14ac:dyDescent="0.25">
      <c r="A48" s="20" t="s">
        <v>95</v>
      </c>
      <c r="B48" s="16">
        <v>5411320.5300000003</v>
      </c>
      <c r="C48" s="16">
        <v>-1451352.89</v>
      </c>
      <c r="D48" s="16">
        <f t="shared" si="0"/>
        <v>3959967.6400000006</v>
      </c>
      <c r="E48" s="16">
        <v>297342.71000000002</v>
      </c>
      <c r="F48" s="16">
        <v>297342.71000000002</v>
      </c>
      <c r="G48" s="16">
        <f t="shared" si="1"/>
        <v>3662624.9300000006</v>
      </c>
    </row>
    <row r="49" spans="1:7" ht="13.2" x14ac:dyDescent="0.25">
      <c r="A49" s="20" t="s">
        <v>96</v>
      </c>
      <c r="B49" s="16">
        <v>32844438.5</v>
      </c>
      <c r="C49" s="16">
        <v>10514168</v>
      </c>
      <c r="D49" s="16">
        <f t="shared" si="0"/>
        <v>43358606.5</v>
      </c>
      <c r="E49" s="16">
        <v>15827977.210000001</v>
      </c>
      <c r="F49" s="16">
        <v>15827977.210000001</v>
      </c>
      <c r="G49" s="16">
        <f t="shared" si="1"/>
        <v>27530629.289999999</v>
      </c>
    </row>
    <row r="50" spans="1:7" ht="13.2" x14ac:dyDescent="0.25">
      <c r="A50" s="20" t="s">
        <v>97</v>
      </c>
      <c r="B50" s="16">
        <v>0</v>
      </c>
      <c r="C50" s="16">
        <v>0</v>
      </c>
      <c r="D50" s="16">
        <f t="shared" si="0"/>
        <v>0</v>
      </c>
      <c r="E50" s="16">
        <v>0</v>
      </c>
      <c r="F50" s="16">
        <v>0</v>
      </c>
      <c r="G50" s="16">
        <f t="shared" si="1"/>
        <v>0</v>
      </c>
    </row>
    <row r="51" spans="1:7" ht="13.2" x14ac:dyDescent="0.25">
      <c r="A51" s="20" t="s">
        <v>98</v>
      </c>
      <c r="B51" s="16">
        <v>1030000</v>
      </c>
      <c r="C51" s="16">
        <v>0</v>
      </c>
      <c r="D51" s="16">
        <f t="shared" si="0"/>
        <v>1030000</v>
      </c>
      <c r="E51" s="16">
        <v>0</v>
      </c>
      <c r="F51" s="16">
        <v>0</v>
      </c>
      <c r="G51" s="16">
        <f t="shared" si="1"/>
        <v>1030000</v>
      </c>
    </row>
    <row r="52" spans="1:7" ht="13.2" x14ac:dyDescent="0.25">
      <c r="A52" s="20" t="s">
        <v>99</v>
      </c>
      <c r="B52" s="16">
        <v>640412.80000000005</v>
      </c>
      <c r="C52" s="16">
        <v>81000</v>
      </c>
      <c r="D52" s="16">
        <f t="shared" si="0"/>
        <v>721412.8</v>
      </c>
      <c r="E52" s="16">
        <v>0</v>
      </c>
      <c r="F52" s="16">
        <v>0</v>
      </c>
      <c r="G52" s="16">
        <f t="shared" si="1"/>
        <v>721412.8</v>
      </c>
    </row>
    <row r="53" spans="1:7" ht="13.2" x14ac:dyDescent="0.25">
      <c r="A53" s="19" t="s">
        <v>60</v>
      </c>
      <c r="B53" s="14">
        <f>SUM(B54:B56)</f>
        <v>150588007.03</v>
      </c>
      <c r="C53" s="14">
        <f>SUM(C54:C56)</f>
        <v>348277975.10000002</v>
      </c>
      <c r="D53" s="14">
        <f t="shared" si="0"/>
        <v>498865982.13</v>
      </c>
      <c r="E53" s="14">
        <f>SUM(E54:E56)</f>
        <v>207963911.12</v>
      </c>
      <c r="F53" s="14">
        <f>SUM(F54:F56)</f>
        <v>204678787.42000002</v>
      </c>
      <c r="G53" s="14">
        <f t="shared" si="1"/>
        <v>290902071.00999999</v>
      </c>
    </row>
    <row r="54" spans="1:7" ht="13.2" x14ac:dyDescent="0.25">
      <c r="A54" s="20" t="s">
        <v>100</v>
      </c>
      <c r="B54" s="16">
        <v>136588007.03</v>
      </c>
      <c r="C54" s="16">
        <v>321881460.31999999</v>
      </c>
      <c r="D54" s="16">
        <f t="shared" si="0"/>
        <v>458469467.35000002</v>
      </c>
      <c r="E54" s="16">
        <v>180744167.94</v>
      </c>
      <c r="F54" s="16">
        <v>177459044.24000001</v>
      </c>
      <c r="G54" s="16">
        <f t="shared" si="1"/>
        <v>277725299.41000003</v>
      </c>
    </row>
    <row r="55" spans="1:7" ht="13.2" x14ac:dyDescent="0.25">
      <c r="A55" s="20" t="s">
        <v>101</v>
      </c>
      <c r="B55" s="16">
        <v>14000000</v>
      </c>
      <c r="C55" s="16">
        <v>26396514.780000001</v>
      </c>
      <c r="D55" s="16">
        <f t="shared" si="0"/>
        <v>40396514.780000001</v>
      </c>
      <c r="E55" s="16">
        <v>27219743.18</v>
      </c>
      <c r="F55" s="16">
        <v>27219743.18</v>
      </c>
      <c r="G55" s="16">
        <f t="shared" si="1"/>
        <v>13176771.600000001</v>
      </c>
    </row>
    <row r="56" spans="1:7" ht="13.2" x14ac:dyDescent="0.25">
      <c r="A56" s="20" t="s">
        <v>102</v>
      </c>
      <c r="B56" s="16">
        <v>0</v>
      </c>
      <c r="C56" s="16">
        <v>0</v>
      </c>
      <c r="D56" s="16">
        <f t="shared" si="0"/>
        <v>0</v>
      </c>
      <c r="E56" s="16">
        <v>0</v>
      </c>
      <c r="F56" s="16">
        <v>0</v>
      </c>
      <c r="G56" s="16">
        <f t="shared" si="1"/>
        <v>0</v>
      </c>
    </row>
    <row r="57" spans="1:7" ht="13.2" x14ac:dyDescent="0.25">
      <c r="A57" s="19" t="s">
        <v>126</v>
      </c>
      <c r="B57" s="14">
        <f>SUM(B58:B64)</f>
        <v>4935502.5</v>
      </c>
      <c r="C57" s="14">
        <f>SUM(C58:C64)</f>
        <v>23243157.27</v>
      </c>
      <c r="D57" s="14">
        <f t="shared" si="0"/>
        <v>28178659.77</v>
      </c>
      <c r="E57" s="14">
        <f>SUM(E58:E64)</f>
        <v>0</v>
      </c>
      <c r="F57" s="14">
        <f>SUM(F58:F64)</f>
        <v>0</v>
      </c>
      <c r="G57" s="14">
        <f t="shared" si="1"/>
        <v>28178659.77</v>
      </c>
    </row>
    <row r="58" spans="1:7" ht="13.2" x14ac:dyDescent="0.25">
      <c r="A58" s="20" t="s">
        <v>103</v>
      </c>
      <c r="B58" s="16">
        <v>0</v>
      </c>
      <c r="C58" s="16">
        <v>0</v>
      </c>
      <c r="D58" s="16">
        <f t="shared" si="0"/>
        <v>0</v>
      </c>
      <c r="E58" s="16">
        <v>0</v>
      </c>
      <c r="F58" s="16">
        <v>0</v>
      </c>
      <c r="G58" s="16">
        <f t="shared" si="1"/>
        <v>0</v>
      </c>
    </row>
    <row r="59" spans="1:7" ht="13.2" x14ac:dyDescent="0.25">
      <c r="A59" s="20" t="s">
        <v>104</v>
      </c>
      <c r="B59" s="16">
        <v>0</v>
      </c>
      <c r="C59" s="16">
        <v>0</v>
      </c>
      <c r="D59" s="16">
        <f t="shared" si="0"/>
        <v>0</v>
      </c>
      <c r="E59" s="16">
        <v>0</v>
      </c>
      <c r="F59" s="16">
        <v>0</v>
      </c>
      <c r="G59" s="16">
        <f t="shared" si="1"/>
        <v>0</v>
      </c>
    </row>
    <row r="60" spans="1:7" ht="13.2" x14ac:dyDescent="0.25">
      <c r="A60" s="20" t="s">
        <v>105</v>
      </c>
      <c r="B60" s="16">
        <v>0</v>
      </c>
      <c r="C60" s="16">
        <v>0</v>
      </c>
      <c r="D60" s="16">
        <f t="shared" si="0"/>
        <v>0</v>
      </c>
      <c r="E60" s="16">
        <v>0</v>
      </c>
      <c r="F60" s="16">
        <v>0</v>
      </c>
      <c r="G60" s="16">
        <f t="shared" si="1"/>
        <v>0</v>
      </c>
    </row>
    <row r="61" spans="1:7" ht="13.2" x14ac:dyDescent="0.25">
      <c r="A61" s="20" t="s">
        <v>106</v>
      </c>
      <c r="B61" s="16">
        <v>0</v>
      </c>
      <c r="C61" s="16">
        <v>0</v>
      </c>
      <c r="D61" s="16">
        <f t="shared" si="0"/>
        <v>0</v>
      </c>
      <c r="E61" s="16">
        <v>0</v>
      </c>
      <c r="F61" s="16">
        <v>0</v>
      </c>
      <c r="G61" s="16">
        <f t="shared" si="1"/>
        <v>0</v>
      </c>
    </row>
    <row r="62" spans="1:7" ht="13.2" x14ac:dyDescent="0.25">
      <c r="A62" s="20" t="s">
        <v>107</v>
      </c>
      <c r="B62" s="16">
        <v>0</v>
      </c>
      <c r="C62" s="16">
        <v>0</v>
      </c>
      <c r="D62" s="16">
        <f t="shared" si="0"/>
        <v>0</v>
      </c>
      <c r="E62" s="16">
        <v>0</v>
      </c>
      <c r="F62" s="16">
        <v>0</v>
      </c>
      <c r="G62" s="16">
        <f t="shared" si="1"/>
        <v>0</v>
      </c>
    </row>
    <row r="63" spans="1:7" ht="13.2" x14ac:dyDescent="0.25">
      <c r="A63" s="20" t="s">
        <v>108</v>
      </c>
      <c r="B63" s="16">
        <v>0</v>
      </c>
      <c r="C63" s="16">
        <v>0</v>
      </c>
      <c r="D63" s="16">
        <f t="shared" si="0"/>
        <v>0</v>
      </c>
      <c r="E63" s="16">
        <v>0</v>
      </c>
      <c r="F63" s="16">
        <v>0</v>
      </c>
      <c r="G63" s="16">
        <f t="shared" si="1"/>
        <v>0</v>
      </c>
    </row>
    <row r="64" spans="1:7" ht="13.2" x14ac:dyDescent="0.25">
      <c r="A64" s="20" t="s">
        <v>109</v>
      </c>
      <c r="B64" s="16">
        <v>4935502.5</v>
      </c>
      <c r="C64" s="16">
        <v>23243157.27</v>
      </c>
      <c r="D64" s="16">
        <f t="shared" si="0"/>
        <v>28178659.77</v>
      </c>
      <c r="E64" s="16">
        <v>0</v>
      </c>
      <c r="F64" s="16">
        <v>0</v>
      </c>
      <c r="G64" s="16">
        <f t="shared" si="1"/>
        <v>28178659.77</v>
      </c>
    </row>
    <row r="65" spans="1:7" ht="13.2" x14ac:dyDescent="0.25">
      <c r="A65" s="19" t="s">
        <v>127</v>
      </c>
      <c r="B65" s="14">
        <f>SUM(B66:B68)</f>
        <v>0</v>
      </c>
      <c r="C65" s="14">
        <f>SUM(C66:C68)</f>
        <v>0</v>
      </c>
      <c r="D65" s="14">
        <f t="shared" si="0"/>
        <v>0</v>
      </c>
      <c r="E65" s="14">
        <f>SUM(E66:E68)</f>
        <v>0</v>
      </c>
      <c r="F65" s="14">
        <f>SUM(F66:F68)</f>
        <v>0</v>
      </c>
      <c r="G65" s="14">
        <f t="shared" si="1"/>
        <v>0</v>
      </c>
    </row>
    <row r="66" spans="1:7" ht="13.2" x14ac:dyDescent="0.25">
      <c r="A66" s="20" t="s">
        <v>36</v>
      </c>
      <c r="B66" s="16">
        <v>0</v>
      </c>
      <c r="C66" s="16">
        <v>0</v>
      </c>
      <c r="D66" s="16">
        <f t="shared" si="0"/>
        <v>0</v>
      </c>
      <c r="E66" s="16">
        <v>0</v>
      </c>
      <c r="F66" s="16">
        <v>0</v>
      </c>
      <c r="G66" s="16">
        <f t="shared" si="1"/>
        <v>0</v>
      </c>
    </row>
    <row r="67" spans="1:7" ht="13.2" x14ac:dyDescent="0.25">
      <c r="A67" s="20" t="s">
        <v>37</v>
      </c>
      <c r="B67" s="16">
        <v>0</v>
      </c>
      <c r="C67" s="16">
        <v>0</v>
      </c>
      <c r="D67" s="16">
        <f t="shared" si="0"/>
        <v>0</v>
      </c>
      <c r="E67" s="16">
        <v>0</v>
      </c>
      <c r="F67" s="16">
        <v>0</v>
      </c>
      <c r="G67" s="16">
        <f t="shared" si="1"/>
        <v>0</v>
      </c>
    </row>
    <row r="68" spans="1:7" ht="13.2" x14ac:dyDescent="0.25">
      <c r="A68" s="20" t="s">
        <v>38</v>
      </c>
      <c r="B68" s="16">
        <v>0</v>
      </c>
      <c r="C68" s="16">
        <v>0</v>
      </c>
      <c r="D68" s="16">
        <f t="shared" si="0"/>
        <v>0</v>
      </c>
      <c r="E68" s="16">
        <v>0</v>
      </c>
      <c r="F68" s="16">
        <v>0</v>
      </c>
      <c r="G68" s="16">
        <f t="shared" si="1"/>
        <v>0</v>
      </c>
    </row>
    <row r="69" spans="1:7" ht="13.2" x14ac:dyDescent="0.25">
      <c r="A69" s="19" t="s">
        <v>61</v>
      </c>
      <c r="B69" s="14">
        <f>SUM(B70:B76)</f>
        <v>18820160.010000002</v>
      </c>
      <c r="C69" s="14">
        <f>SUM(C70:C76)</f>
        <v>0</v>
      </c>
      <c r="D69" s="14">
        <f t="shared" si="0"/>
        <v>18820160.010000002</v>
      </c>
      <c r="E69" s="14">
        <f>SUM(E70:E76)</f>
        <v>6850732.21</v>
      </c>
      <c r="F69" s="14">
        <f>SUM(F70:F76)</f>
        <v>6850732.21</v>
      </c>
      <c r="G69" s="14">
        <f t="shared" si="1"/>
        <v>11969427.800000001</v>
      </c>
    </row>
    <row r="70" spans="1:7" ht="13.2" x14ac:dyDescent="0.25">
      <c r="A70" s="20" t="s">
        <v>110</v>
      </c>
      <c r="B70" s="16">
        <v>18820160.010000002</v>
      </c>
      <c r="C70" s="16">
        <v>-9035160</v>
      </c>
      <c r="D70" s="16">
        <f t="shared" ref="D70:D76" si="2">B70+C70</f>
        <v>9785000.0100000016</v>
      </c>
      <c r="E70" s="16">
        <v>3247339.4</v>
      </c>
      <c r="F70" s="16">
        <v>3247339.4</v>
      </c>
      <c r="G70" s="16">
        <f t="shared" ref="G70:G76" si="3">D70-E70</f>
        <v>6537660.6100000013</v>
      </c>
    </row>
    <row r="71" spans="1:7" ht="13.2" x14ac:dyDescent="0.25">
      <c r="A71" s="20" t="s">
        <v>111</v>
      </c>
      <c r="B71" s="16">
        <v>0</v>
      </c>
      <c r="C71" s="16">
        <v>9035160</v>
      </c>
      <c r="D71" s="16">
        <f t="shared" si="2"/>
        <v>9035160</v>
      </c>
      <c r="E71" s="16">
        <v>3603392.81</v>
      </c>
      <c r="F71" s="16">
        <v>3603392.81</v>
      </c>
      <c r="G71" s="16">
        <f t="shared" si="3"/>
        <v>5431767.1899999995</v>
      </c>
    </row>
    <row r="72" spans="1:7" ht="13.2" x14ac:dyDescent="0.25">
      <c r="A72" s="20" t="s">
        <v>112</v>
      </c>
      <c r="B72" s="16">
        <v>0</v>
      </c>
      <c r="C72" s="16">
        <v>0</v>
      </c>
      <c r="D72" s="16">
        <f t="shared" si="2"/>
        <v>0</v>
      </c>
      <c r="E72" s="16">
        <v>0</v>
      </c>
      <c r="F72" s="16">
        <v>0</v>
      </c>
      <c r="G72" s="16">
        <f t="shared" si="3"/>
        <v>0</v>
      </c>
    </row>
    <row r="73" spans="1:7" ht="13.2" x14ac:dyDescent="0.25">
      <c r="A73" s="20" t="s">
        <v>113</v>
      </c>
      <c r="B73" s="16">
        <v>0</v>
      </c>
      <c r="C73" s="16">
        <v>0</v>
      </c>
      <c r="D73" s="16">
        <f t="shared" si="2"/>
        <v>0</v>
      </c>
      <c r="E73" s="16">
        <v>0</v>
      </c>
      <c r="F73" s="16">
        <v>0</v>
      </c>
      <c r="G73" s="16">
        <f t="shared" si="3"/>
        <v>0</v>
      </c>
    </row>
    <row r="74" spans="1:7" ht="13.2" x14ac:dyDescent="0.25">
      <c r="A74" s="20" t="s">
        <v>114</v>
      </c>
      <c r="B74" s="16">
        <v>0</v>
      </c>
      <c r="C74" s="16">
        <v>0</v>
      </c>
      <c r="D74" s="16">
        <f t="shared" si="2"/>
        <v>0</v>
      </c>
      <c r="E74" s="16">
        <v>0</v>
      </c>
      <c r="F74" s="16">
        <v>0</v>
      </c>
      <c r="G74" s="16">
        <f t="shared" si="3"/>
        <v>0</v>
      </c>
    </row>
    <row r="75" spans="1:7" ht="13.2" x14ac:dyDescent="0.25">
      <c r="A75" s="20" t="s">
        <v>115</v>
      </c>
      <c r="B75" s="16">
        <v>0</v>
      </c>
      <c r="C75" s="16">
        <v>0</v>
      </c>
      <c r="D75" s="16">
        <f t="shared" si="2"/>
        <v>0</v>
      </c>
      <c r="E75" s="16">
        <v>0</v>
      </c>
      <c r="F75" s="16">
        <v>0</v>
      </c>
      <c r="G75" s="16">
        <f t="shared" si="3"/>
        <v>0</v>
      </c>
    </row>
    <row r="76" spans="1:7" ht="13.2" x14ac:dyDescent="0.25">
      <c r="A76" s="22" t="s">
        <v>116</v>
      </c>
      <c r="B76" s="23">
        <v>0</v>
      </c>
      <c r="C76" s="23">
        <v>0</v>
      </c>
      <c r="D76" s="23">
        <f t="shared" si="2"/>
        <v>0</v>
      </c>
      <c r="E76" s="23">
        <v>0</v>
      </c>
      <c r="F76" s="23">
        <v>0</v>
      </c>
      <c r="G76" s="23">
        <f t="shared" si="3"/>
        <v>0</v>
      </c>
    </row>
    <row r="77" spans="1:7" ht="13.2" x14ac:dyDescent="0.25">
      <c r="A77" s="24" t="s">
        <v>50</v>
      </c>
      <c r="B77" s="25">
        <f t="shared" ref="B77:G77" si="4">SUM(B5+B13+B23+B33+B43+B53+B57+B65+B69)</f>
        <v>1094438141.51</v>
      </c>
      <c r="C77" s="25">
        <f t="shared" si="4"/>
        <v>512753455.94999999</v>
      </c>
      <c r="D77" s="25">
        <f t="shared" si="4"/>
        <v>1607191597.46</v>
      </c>
      <c r="E77" s="25">
        <f t="shared" si="4"/>
        <v>610473411.52999997</v>
      </c>
      <c r="F77" s="25">
        <f t="shared" si="4"/>
        <v>604647677.00999999</v>
      </c>
      <c r="G77" s="25">
        <f t="shared" si="4"/>
        <v>996718185.92999995</v>
      </c>
    </row>
    <row r="79" spans="1:7" x14ac:dyDescent="0.2">
      <c r="A79" s="1" t="s">
        <v>120</v>
      </c>
    </row>
    <row r="81" spans="1:6" s="68" customFormat="1" x14ac:dyDescent="0.2"/>
    <row r="82" spans="1:6" s="68" customFormat="1" x14ac:dyDescent="0.2"/>
    <row r="85" spans="1:6" x14ac:dyDescent="0.2">
      <c r="A85" s="50" t="s">
        <v>164</v>
      </c>
      <c r="B85" s="49"/>
      <c r="C85" s="93" t="s">
        <v>165</v>
      </c>
      <c r="D85" s="93"/>
      <c r="E85" s="93"/>
      <c r="F85" s="93"/>
    </row>
    <row r="86" spans="1:6" ht="13.2" x14ac:dyDescent="0.25">
      <c r="A86" s="51" t="s">
        <v>166</v>
      </c>
      <c r="B86" s="52"/>
      <c r="C86" s="92" t="s">
        <v>167</v>
      </c>
      <c r="D86" s="92"/>
      <c r="E86" s="92"/>
      <c r="F86" s="92"/>
    </row>
    <row r="87" spans="1:6" ht="13.2" x14ac:dyDescent="0.25">
      <c r="A87" s="51" t="s">
        <v>168</v>
      </c>
      <c r="B87" s="52"/>
      <c r="C87" s="92" t="s">
        <v>169</v>
      </c>
      <c r="D87" s="92"/>
      <c r="E87" s="92"/>
      <c r="F87" s="92"/>
    </row>
  </sheetData>
  <sheetProtection formatCells="0" formatColumns="0" formatRows="0" autoFilter="0"/>
  <mergeCells count="5">
    <mergeCell ref="A1:G1"/>
    <mergeCell ref="G2:G3"/>
    <mergeCell ref="C87:F87"/>
    <mergeCell ref="C85:F85"/>
    <mergeCell ref="C86:F86"/>
  </mergeCells>
  <printOptions horizontalCentered="1"/>
  <pageMargins left="0.31496062992125984" right="0.31496062992125984" top="0.55118110236220474" bottom="0.35433070866141736" header="0.31496062992125984" footer="0.31496062992125984"/>
  <pageSetup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showGridLines="0" zoomScaleNormal="100" workbookViewId="0">
      <selection activeCell="B9" sqref="B9"/>
    </sheetView>
  </sheetViews>
  <sheetFormatPr baseColWidth="10" defaultColWidth="12" defaultRowHeight="10.199999999999999" x14ac:dyDescent="0.2"/>
  <cols>
    <col min="1" max="1" width="45.5703125" style="1" customWidth="1"/>
    <col min="2" max="2" width="21.42578125" style="1" customWidth="1"/>
    <col min="3" max="3" width="19.85546875" style="1" customWidth="1"/>
    <col min="4" max="4" width="21.28515625" style="1" customWidth="1"/>
    <col min="5" max="5" width="18.7109375" style="1" customWidth="1"/>
    <col min="6" max="6" width="19.140625" style="1" customWidth="1"/>
    <col min="7" max="7" width="18.7109375" style="1" customWidth="1"/>
    <col min="8" max="16384" width="12" style="1"/>
  </cols>
  <sheetData>
    <row r="1" spans="1:7" ht="50.1" customHeight="1" thickBot="1" x14ac:dyDescent="0.25">
      <c r="A1" s="87" t="s">
        <v>130</v>
      </c>
      <c r="B1" s="88"/>
      <c r="C1" s="88"/>
      <c r="D1" s="88"/>
      <c r="E1" s="88"/>
      <c r="F1" s="88"/>
      <c r="G1" s="89"/>
    </row>
    <row r="2" spans="1:7" ht="13.8" thickBot="1" x14ac:dyDescent="0.25">
      <c r="A2" s="32"/>
      <c r="B2" s="57"/>
      <c r="C2" s="56"/>
      <c r="D2" s="55" t="s">
        <v>57</v>
      </c>
      <c r="E2" s="56"/>
      <c r="F2" s="56"/>
      <c r="G2" s="90" t="s">
        <v>56</v>
      </c>
    </row>
    <row r="3" spans="1:7" ht="24.9" customHeight="1" thickBot="1" x14ac:dyDescent="0.25">
      <c r="A3" s="40" t="s">
        <v>51</v>
      </c>
      <c r="B3" s="42" t="s">
        <v>52</v>
      </c>
      <c r="C3" s="42" t="s">
        <v>117</v>
      </c>
      <c r="D3" s="42" t="s">
        <v>53</v>
      </c>
      <c r="E3" s="42" t="s">
        <v>54</v>
      </c>
      <c r="F3" s="58" t="s">
        <v>55</v>
      </c>
      <c r="G3" s="91"/>
    </row>
    <row r="4" spans="1:7" ht="13.8" thickBot="1" x14ac:dyDescent="0.25">
      <c r="A4" s="34"/>
      <c r="B4" s="41">
        <v>1</v>
      </c>
      <c r="C4" s="41">
        <v>2</v>
      </c>
      <c r="D4" s="41" t="s">
        <v>118</v>
      </c>
      <c r="E4" s="41">
        <v>4</v>
      </c>
      <c r="F4" s="41">
        <v>5</v>
      </c>
      <c r="G4" s="43" t="s">
        <v>119</v>
      </c>
    </row>
    <row r="5" spans="1:7" ht="13.2" x14ac:dyDescent="0.2">
      <c r="A5" s="11"/>
      <c r="B5" s="12"/>
      <c r="C5" s="12"/>
      <c r="D5" s="12"/>
      <c r="E5" s="12"/>
      <c r="F5" s="12"/>
      <c r="G5" s="12"/>
    </row>
    <row r="6" spans="1:7" ht="13.2" x14ac:dyDescent="0.25">
      <c r="A6" s="26" t="s">
        <v>0</v>
      </c>
      <c r="B6" s="16">
        <v>842363969.57000005</v>
      </c>
      <c r="C6" s="16">
        <v>126455001.88</v>
      </c>
      <c r="D6" s="16">
        <f>B6+C6</f>
        <v>968818971.45000005</v>
      </c>
      <c r="E6" s="16">
        <v>348484025.38</v>
      </c>
      <c r="F6" s="16">
        <v>345943414.56</v>
      </c>
      <c r="G6" s="16">
        <f>D6-E6</f>
        <v>620334946.07000005</v>
      </c>
    </row>
    <row r="7" spans="1:7" ht="13.2" x14ac:dyDescent="0.25">
      <c r="A7" s="26"/>
      <c r="B7" s="16"/>
      <c r="C7" s="16"/>
      <c r="D7" s="16"/>
      <c r="E7" s="16"/>
      <c r="F7" s="16"/>
      <c r="G7" s="16"/>
    </row>
    <row r="8" spans="1:7" ht="13.2" x14ac:dyDescent="0.25">
      <c r="A8" s="26" t="s">
        <v>1</v>
      </c>
      <c r="B8" s="16">
        <v>233254011.93000001</v>
      </c>
      <c r="C8" s="16">
        <v>395333614.06999999</v>
      </c>
      <c r="D8" s="16">
        <f>B8+C8</f>
        <v>628587626</v>
      </c>
      <c r="E8" s="16">
        <v>258742046.75</v>
      </c>
      <c r="F8" s="16">
        <v>255456923.05000001</v>
      </c>
      <c r="G8" s="16">
        <f>D8-E8</f>
        <v>369845579.25</v>
      </c>
    </row>
    <row r="9" spans="1:7" ht="13.2" x14ac:dyDescent="0.25">
      <c r="A9" s="26"/>
      <c r="B9" s="16"/>
      <c r="C9" s="16"/>
      <c r="D9" s="16"/>
      <c r="E9" s="16"/>
      <c r="F9" s="16"/>
      <c r="G9" s="16"/>
    </row>
    <row r="10" spans="1:7" ht="26.4" x14ac:dyDescent="0.25">
      <c r="A10" s="86" t="s">
        <v>2</v>
      </c>
      <c r="B10" s="16">
        <v>18820160.010000002</v>
      </c>
      <c r="C10" s="16">
        <v>-9035160</v>
      </c>
      <c r="D10" s="16">
        <f>B10+C10</f>
        <v>9785000.0100000016</v>
      </c>
      <c r="E10" s="16">
        <v>3247339.4</v>
      </c>
      <c r="F10" s="16">
        <v>3247339.4</v>
      </c>
      <c r="G10" s="16">
        <f>D10-E10</f>
        <v>6537660.6100000013</v>
      </c>
    </row>
    <row r="11" spans="1:7" ht="13.2" x14ac:dyDescent="0.25">
      <c r="A11" s="26"/>
      <c r="B11" s="16"/>
      <c r="C11" s="16"/>
      <c r="D11" s="16"/>
      <c r="E11" s="16"/>
      <c r="F11" s="16"/>
      <c r="G11" s="16"/>
    </row>
    <row r="12" spans="1:7" ht="13.2" x14ac:dyDescent="0.25">
      <c r="A12" s="26" t="s">
        <v>39</v>
      </c>
      <c r="B12" s="16">
        <v>0</v>
      </c>
      <c r="C12" s="16">
        <v>0</v>
      </c>
      <c r="D12" s="16">
        <f>B12+C12</f>
        <v>0</v>
      </c>
      <c r="E12" s="16">
        <v>0</v>
      </c>
      <c r="F12" s="16">
        <v>0</v>
      </c>
      <c r="G12" s="16">
        <f>D12-E12</f>
        <v>0</v>
      </c>
    </row>
    <row r="13" spans="1:7" ht="13.2" x14ac:dyDescent="0.25">
      <c r="A13" s="26"/>
      <c r="B13" s="16"/>
      <c r="C13" s="16"/>
      <c r="D13" s="16"/>
      <c r="E13" s="16"/>
      <c r="F13" s="16"/>
      <c r="G13" s="16"/>
    </row>
    <row r="14" spans="1:7" ht="13.2" x14ac:dyDescent="0.25">
      <c r="A14" s="27" t="s">
        <v>36</v>
      </c>
      <c r="B14" s="16">
        <v>0</v>
      </c>
      <c r="C14" s="16">
        <v>0</v>
      </c>
      <c r="D14" s="16">
        <f>B14+C14</f>
        <v>0</v>
      </c>
      <c r="E14" s="16">
        <v>0</v>
      </c>
      <c r="F14" s="16">
        <v>0</v>
      </c>
      <c r="G14" s="16">
        <f>D14-E14</f>
        <v>0</v>
      </c>
    </row>
    <row r="15" spans="1:7" ht="13.2" x14ac:dyDescent="0.25">
      <c r="A15" s="28"/>
      <c r="B15" s="23"/>
      <c r="C15" s="23"/>
      <c r="D15" s="23"/>
      <c r="E15" s="23"/>
      <c r="F15" s="23"/>
      <c r="G15" s="23"/>
    </row>
    <row r="16" spans="1:7" ht="13.2" x14ac:dyDescent="0.25">
      <c r="A16" s="24" t="s">
        <v>50</v>
      </c>
      <c r="B16" s="25">
        <f t="shared" ref="B16:G16" si="0">SUM(B6+B8+B10+B12+B14)</f>
        <v>1094438141.51</v>
      </c>
      <c r="C16" s="25">
        <f t="shared" si="0"/>
        <v>512753455.94999999</v>
      </c>
      <c r="D16" s="25">
        <f t="shared" si="0"/>
        <v>1607191597.46</v>
      </c>
      <c r="E16" s="25">
        <f t="shared" si="0"/>
        <v>610473411.52999997</v>
      </c>
      <c r="F16" s="25">
        <f t="shared" si="0"/>
        <v>604647677.00999999</v>
      </c>
      <c r="G16" s="25">
        <f t="shared" si="0"/>
        <v>996718185.93000007</v>
      </c>
    </row>
    <row r="17" spans="1:7" ht="13.2" x14ac:dyDescent="0.25">
      <c r="A17" s="29"/>
      <c r="B17" s="29"/>
      <c r="C17" s="29"/>
      <c r="D17" s="29"/>
      <c r="E17" s="29"/>
      <c r="F17" s="29"/>
      <c r="G17" s="29"/>
    </row>
    <row r="25" spans="1:7" x14ac:dyDescent="0.2">
      <c r="A25" s="60" t="s">
        <v>164</v>
      </c>
      <c r="B25" s="59"/>
      <c r="C25" s="93" t="s">
        <v>165</v>
      </c>
      <c r="D25" s="93"/>
      <c r="E25" s="93"/>
      <c r="F25" s="93"/>
    </row>
    <row r="26" spans="1:7" ht="13.2" x14ac:dyDescent="0.25">
      <c r="A26" s="61" t="s">
        <v>166</v>
      </c>
      <c r="B26" s="62"/>
      <c r="C26" s="92" t="s">
        <v>167</v>
      </c>
      <c r="D26" s="92"/>
      <c r="E26" s="92"/>
      <c r="F26" s="92"/>
    </row>
    <row r="27" spans="1:7" ht="13.2" x14ac:dyDescent="0.25">
      <c r="A27" s="61" t="s">
        <v>168</v>
      </c>
      <c r="B27" s="62"/>
      <c r="C27" s="92" t="s">
        <v>169</v>
      </c>
      <c r="D27" s="92"/>
      <c r="E27" s="92"/>
      <c r="F27" s="92"/>
    </row>
  </sheetData>
  <sheetProtection formatCells="0" formatColumns="0" formatRows="0" autoFilter="0"/>
  <mergeCells count="5">
    <mergeCell ref="G2:G3"/>
    <mergeCell ref="A1:G1"/>
    <mergeCell ref="C27:F27"/>
    <mergeCell ref="C25:F25"/>
    <mergeCell ref="C26:F26"/>
  </mergeCells>
  <printOptions horizontalCentered="1"/>
  <pageMargins left="0.51181102362204722" right="0.31496062992125984" top="0.74803149606299213" bottom="0.74803149606299213" header="0.31496062992125984" footer="0.31496062992125984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9"/>
  <sheetViews>
    <sheetView showGridLines="0" workbookViewId="0">
      <selection activeCell="B79" sqref="B78:B79"/>
    </sheetView>
  </sheetViews>
  <sheetFormatPr baseColWidth="10" defaultColWidth="12" defaultRowHeight="10.199999999999999" x14ac:dyDescent="0.2"/>
  <cols>
    <col min="1" max="1" width="61.42578125" style="1" customWidth="1"/>
    <col min="2" max="2" width="19.7109375" style="1" customWidth="1"/>
    <col min="3" max="3" width="18.28515625" style="1" customWidth="1"/>
    <col min="4" max="4" width="19.5703125" style="1" customWidth="1"/>
    <col min="5" max="7" width="18.28515625" style="1" customWidth="1"/>
    <col min="8" max="16384" width="12" style="1"/>
  </cols>
  <sheetData>
    <row r="1" spans="1:7" ht="49.2" customHeight="1" x14ac:dyDescent="0.2">
      <c r="A1" s="96" t="s">
        <v>160</v>
      </c>
      <c r="B1" s="97"/>
      <c r="C1" s="97"/>
      <c r="D1" s="97"/>
      <c r="E1" s="97"/>
      <c r="F1" s="97"/>
      <c r="G1" s="98"/>
    </row>
    <row r="2" spans="1:7" ht="12.6" customHeight="1" x14ac:dyDescent="0.2">
      <c r="A2" s="48"/>
      <c r="B2" s="30"/>
      <c r="C2" s="30"/>
      <c r="D2" s="30"/>
      <c r="E2" s="30"/>
      <c r="F2" s="30"/>
      <c r="G2" s="47"/>
    </row>
    <row r="3" spans="1:7" ht="13.2" x14ac:dyDescent="0.2">
      <c r="A3" s="54"/>
      <c r="B3" s="3"/>
      <c r="C3" s="4"/>
      <c r="D3" s="5" t="s">
        <v>57</v>
      </c>
      <c r="E3" s="4"/>
      <c r="F3" s="6"/>
      <c r="G3" s="94" t="s">
        <v>56</v>
      </c>
    </row>
    <row r="4" spans="1:7" ht="24.9" customHeight="1" x14ac:dyDescent="0.2">
      <c r="A4" s="33" t="s">
        <v>51</v>
      </c>
      <c r="B4" s="8" t="s">
        <v>52</v>
      </c>
      <c r="C4" s="8" t="s">
        <v>117</v>
      </c>
      <c r="D4" s="8" t="s">
        <v>53</v>
      </c>
      <c r="E4" s="8" t="s">
        <v>54</v>
      </c>
      <c r="F4" s="8" t="s">
        <v>55</v>
      </c>
      <c r="G4" s="95"/>
    </row>
    <row r="5" spans="1:7" ht="13.2" x14ac:dyDescent="0.2">
      <c r="A5" s="53"/>
      <c r="B5" s="10">
        <v>1</v>
      </c>
      <c r="C5" s="10">
        <v>2</v>
      </c>
      <c r="D5" s="10" t="s">
        <v>118</v>
      </c>
      <c r="E5" s="10">
        <v>4</v>
      </c>
      <c r="F5" s="10">
        <v>5</v>
      </c>
      <c r="G5" s="45" t="s">
        <v>119</v>
      </c>
    </row>
    <row r="6" spans="1:7" ht="13.2" x14ac:dyDescent="0.2">
      <c r="A6" s="44"/>
      <c r="B6" s="31"/>
      <c r="C6" s="31"/>
      <c r="D6" s="31"/>
      <c r="E6" s="31"/>
      <c r="F6" s="31"/>
      <c r="G6" s="46"/>
    </row>
    <row r="7" spans="1:7" ht="13.2" x14ac:dyDescent="0.25">
      <c r="A7" s="72" t="s">
        <v>131</v>
      </c>
      <c r="B7" s="16">
        <v>16243494.25</v>
      </c>
      <c r="C7" s="16">
        <v>0</v>
      </c>
      <c r="D7" s="16">
        <f>B7+C7</f>
        <v>16243494.25</v>
      </c>
      <c r="E7" s="16">
        <v>7282927.9900000002</v>
      </c>
      <c r="F7" s="16">
        <v>7145501.4699999997</v>
      </c>
      <c r="G7" s="73">
        <f>D7-E7</f>
        <v>8960566.2599999998</v>
      </c>
    </row>
    <row r="8" spans="1:7" ht="13.2" x14ac:dyDescent="0.25">
      <c r="A8" s="72" t="s">
        <v>132</v>
      </c>
      <c r="B8" s="16">
        <v>24985542.190000001</v>
      </c>
      <c r="C8" s="16">
        <v>21198403.399999999</v>
      </c>
      <c r="D8" s="16">
        <f t="shared" ref="D8:D13" si="0">B8+C8</f>
        <v>46183945.590000004</v>
      </c>
      <c r="E8" s="16">
        <v>28579015.690000001</v>
      </c>
      <c r="F8" s="16">
        <v>28579015.690000001</v>
      </c>
      <c r="G8" s="73">
        <f t="shared" ref="G8:G13" si="1">D8-E8</f>
        <v>17604929.900000002</v>
      </c>
    </row>
    <row r="9" spans="1:7" ht="13.2" x14ac:dyDescent="0.25">
      <c r="A9" s="72" t="s">
        <v>133</v>
      </c>
      <c r="B9" s="16">
        <v>19881918.5</v>
      </c>
      <c r="C9" s="16">
        <v>336900</v>
      </c>
      <c r="D9" s="16">
        <f t="shared" si="0"/>
        <v>20218818.5</v>
      </c>
      <c r="E9" s="16">
        <v>5337101.91</v>
      </c>
      <c r="F9" s="16">
        <v>5337101.91</v>
      </c>
      <c r="G9" s="73">
        <f t="shared" si="1"/>
        <v>14881716.59</v>
      </c>
    </row>
    <row r="10" spans="1:7" ht="13.2" x14ac:dyDescent="0.25">
      <c r="A10" s="72" t="s">
        <v>134</v>
      </c>
      <c r="B10" s="16">
        <v>7413286.0099999998</v>
      </c>
      <c r="C10" s="16">
        <v>336900</v>
      </c>
      <c r="D10" s="16">
        <f t="shared" si="0"/>
        <v>7750186.0099999998</v>
      </c>
      <c r="E10" s="16">
        <v>2691387.55</v>
      </c>
      <c r="F10" s="16">
        <v>2691387.55</v>
      </c>
      <c r="G10" s="73">
        <f t="shared" si="1"/>
        <v>5058798.46</v>
      </c>
    </row>
    <row r="11" spans="1:7" ht="13.2" x14ac:dyDescent="0.25">
      <c r="A11" s="72" t="s">
        <v>135</v>
      </c>
      <c r="B11" s="16">
        <v>16332915.08</v>
      </c>
      <c r="C11" s="16">
        <v>0</v>
      </c>
      <c r="D11" s="16">
        <f t="shared" si="0"/>
        <v>16332915.08</v>
      </c>
      <c r="E11" s="16">
        <v>3196588.99</v>
      </c>
      <c r="F11" s="16">
        <v>3159198.13</v>
      </c>
      <c r="G11" s="73">
        <f t="shared" si="1"/>
        <v>13136326.09</v>
      </c>
    </row>
    <row r="12" spans="1:7" ht="13.2" x14ac:dyDescent="0.25">
      <c r="A12" s="72" t="s">
        <v>136</v>
      </c>
      <c r="B12" s="16">
        <v>943206.68</v>
      </c>
      <c r="C12" s="16">
        <v>0</v>
      </c>
      <c r="D12" s="16">
        <f t="shared" si="0"/>
        <v>943206.68</v>
      </c>
      <c r="E12" s="16">
        <v>388486.78</v>
      </c>
      <c r="F12" s="16">
        <v>388486.78</v>
      </c>
      <c r="G12" s="73">
        <f t="shared" si="1"/>
        <v>554719.9</v>
      </c>
    </row>
    <row r="13" spans="1:7" ht="13.2" x14ac:dyDescent="0.25">
      <c r="A13" s="72" t="s">
        <v>137</v>
      </c>
      <c r="B13" s="16">
        <v>106142996.48</v>
      </c>
      <c r="C13" s="16">
        <v>23256527.850000001</v>
      </c>
      <c r="D13" s="16">
        <f t="shared" si="0"/>
        <v>129399524.33000001</v>
      </c>
      <c r="E13" s="16">
        <v>28726640.800000001</v>
      </c>
      <c r="F13" s="16">
        <v>28643593.18</v>
      </c>
      <c r="G13" s="73">
        <f t="shared" si="1"/>
        <v>100672883.53000002</v>
      </c>
    </row>
    <row r="14" spans="1:7" ht="13.2" x14ac:dyDescent="0.25">
      <c r="A14" s="72" t="s">
        <v>138</v>
      </c>
      <c r="B14" s="16">
        <v>8049868.9100000001</v>
      </c>
      <c r="C14" s="16">
        <v>0</v>
      </c>
      <c r="D14" s="16">
        <f t="shared" ref="D14" si="2">B14+C14</f>
        <v>8049868.9100000001</v>
      </c>
      <c r="E14" s="16">
        <v>2666275.73</v>
      </c>
      <c r="F14" s="16">
        <v>2666275.73</v>
      </c>
      <c r="G14" s="73">
        <f t="shared" ref="G14" si="3">D14-E14</f>
        <v>5383593.1799999997</v>
      </c>
    </row>
    <row r="15" spans="1:7" ht="13.2" x14ac:dyDescent="0.25">
      <c r="A15" s="72" t="s">
        <v>139</v>
      </c>
      <c r="B15" s="16">
        <v>154881490.81</v>
      </c>
      <c r="C15" s="16">
        <v>16620045.890000001</v>
      </c>
      <c r="D15" s="16">
        <f t="shared" ref="D15" si="4">B15+C15</f>
        <v>171501536.69999999</v>
      </c>
      <c r="E15" s="16">
        <v>49214720.079999998</v>
      </c>
      <c r="F15" s="16">
        <v>49108486.119999997</v>
      </c>
      <c r="G15" s="73">
        <f t="shared" ref="G15" si="5">D15-E15</f>
        <v>122286816.61999999</v>
      </c>
    </row>
    <row r="16" spans="1:7" ht="13.2" x14ac:dyDescent="0.25">
      <c r="A16" s="72" t="s">
        <v>140</v>
      </c>
      <c r="B16" s="16">
        <v>13936961.550000001</v>
      </c>
      <c r="C16" s="16">
        <v>2405206</v>
      </c>
      <c r="D16" s="16">
        <f t="shared" ref="D16" si="6">B16+C16</f>
        <v>16342167.550000001</v>
      </c>
      <c r="E16" s="16">
        <v>3108029.66</v>
      </c>
      <c r="F16" s="16">
        <v>3108029.66</v>
      </c>
      <c r="G16" s="73">
        <f t="shared" ref="G16" si="7">D16-E16</f>
        <v>13234137.890000001</v>
      </c>
    </row>
    <row r="17" spans="1:7" ht="13.2" x14ac:dyDescent="0.25">
      <c r="A17" s="72" t="s">
        <v>141</v>
      </c>
      <c r="B17" s="16">
        <v>47037728.490000002</v>
      </c>
      <c r="C17" s="16">
        <v>20188543.59</v>
      </c>
      <c r="D17" s="16">
        <f t="shared" ref="D17" si="8">B17+C17</f>
        <v>67226272.079999998</v>
      </c>
      <c r="E17" s="16">
        <v>29015236.539999999</v>
      </c>
      <c r="F17" s="16">
        <v>29013908.27</v>
      </c>
      <c r="G17" s="73">
        <f t="shared" ref="G17" si="9">D17-E17</f>
        <v>38211035.539999999</v>
      </c>
    </row>
    <row r="18" spans="1:7" ht="13.2" x14ac:dyDescent="0.25">
      <c r="A18" s="72" t="s">
        <v>142</v>
      </c>
      <c r="B18" s="16">
        <v>12462484.060000001</v>
      </c>
      <c r="C18" s="16">
        <v>1161500</v>
      </c>
      <c r="D18" s="16">
        <f t="shared" ref="D18" si="10">B18+C18</f>
        <v>13623984.060000001</v>
      </c>
      <c r="E18" s="16">
        <v>5291986.79</v>
      </c>
      <c r="F18" s="16">
        <v>5244681.99</v>
      </c>
      <c r="G18" s="73">
        <f t="shared" ref="G18" si="11">D18-E18</f>
        <v>8331997.2700000005</v>
      </c>
    </row>
    <row r="19" spans="1:7" ht="13.2" x14ac:dyDescent="0.25">
      <c r="A19" s="72" t="s">
        <v>143</v>
      </c>
      <c r="B19" s="16">
        <v>189969433.86000001</v>
      </c>
      <c r="C19" s="16">
        <v>37525872.659999996</v>
      </c>
      <c r="D19" s="16">
        <f t="shared" ref="D19" si="12">B19+C19</f>
        <v>227495306.52000001</v>
      </c>
      <c r="E19" s="16">
        <v>82363963.319999993</v>
      </c>
      <c r="F19" s="16">
        <v>82262264.379999995</v>
      </c>
      <c r="G19" s="73">
        <f t="shared" ref="G19" si="13">D19-E19</f>
        <v>145131343.20000002</v>
      </c>
    </row>
    <row r="20" spans="1:7" ht="13.2" x14ac:dyDescent="0.25">
      <c r="A20" s="72" t="s">
        <v>144</v>
      </c>
      <c r="B20" s="16">
        <v>182531044.52000001</v>
      </c>
      <c r="C20" s="16">
        <v>356728995.51999998</v>
      </c>
      <c r="D20" s="16">
        <f t="shared" ref="D20" si="14">B20+C20</f>
        <v>539260040.03999996</v>
      </c>
      <c r="E20" s="16">
        <v>220423005.34</v>
      </c>
      <c r="F20" s="16">
        <v>217137881.63999999</v>
      </c>
      <c r="G20" s="73">
        <f t="shared" ref="G20" si="15">D20-E20</f>
        <v>318837034.69999993</v>
      </c>
    </row>
    <row r="21" spans="1:7" ht="13.2" x14ac:dyDescent="0.25">
      <c r="A21" s="72" t="s">
        <v>145</v>
      </c>
      <c r="B21" s="16">
        <v>9956024.5399999991</v>
      </c>
      <c r="C21" s="16">
        <v>500000</v>
      </c>
      <c r="D21" s="16">
        <f t="shared" ref="D21" si="16">B21+C21</f>
        <v>10456024.539999999</v>
      </c>
      <c r="E21" s="16">
        <v>3675915.25</v>
      </c>
      <c r="F21" s="16">
        <v>3675915.25</v>
      </c>
      <c r="G21" s="73">
        <f t="shared" ref="G21" si="17">D21-E21</f>
        <v>6780109.2899999991</v>
      </c>
    </row>
    <row r="22" spans="1:7" ht="13.2" x14ac:dyDescent="0.25">
      <c r="A22" s="72" t="s">
        <v>146</v>
      </c>
      <c r="B22" s="16">
        <v>17633743.43</v>
      </c>
      <c r="C22" s="16">
        <v>240314</v>
      </c>
      <c r="D22" s="16">
        <f t="shared" ref="D22" si="18">B22+C22</f>
        <v>17874057.43</v>
      </c>
      <c r="E22" s="16">
        <v>6462438.3899999997</v>
      </c>
      <c r="F22" s="16">
        <v>5866266.29</v>
      </c>
      <c r="G22" s="73">
        <f t="shared" ref="G22" si="19">D22-E22</f>
        <v>11411619.039999999</v>
      </c>
    </row>
    <row r="23" spans="1:7" ht="13.2" x14ac:dyDescent="0.25">
      <c r="A23" s="72" t="s">
        <v>147</v>
      </c>
      <c r="B23" s="16">
        <v>20244408.579999998</v>
      </c>
      <c r="C23" s="16">
        <v>0</v>
      </c>
      <c r="D23" s="16">
        <f t="shared" ref="D23" si="20">B23+C23</f>
        <v>20244408.579999998</v>
      </c>
      <c r="E23" s="16">
        <v>13874723.960000001</v>
      </c>
      <c r="F23" s="16">
        <v>13826439.939999999</v>
      </c>
      <c r="G23" s="73">
        <f t="shared" ref="G23" si="21">D23-E23</f>
        <v>6369684.6199999973</v>
      </c>
    </row>
    <row r="24" spans="1:7" ht="13.2" x14ac:dyDescent="0.25">
      <c r="A24" s="72" t="s">
        <v>148</v>
      </c>
      <c r="B24" s="16">
        <v>21509594.109999999</v>
      </c>
      <c r="C24" s="16">
        <v>2026094</v>
      </c>
      <c r="D24" s="16">
        <f t="shared" ref="D24" si="22">B24+C24</f>
        <v>23535688.109999999</v>
      </c>
      <c r="E24" s="16">
        <v>8505368.7599999998</v>
      </c>
      <c r="F24" s="16">
        <v>7766588.9900000002</v>
      </c>
      <c r="G24" s="73">
        <f t="shared" ref="G24" si="23">D24-E24</f>
        <v>15030319.35</v>
      </c>
    </row>
    <row r="25" spans="1:7" ht="13.2" x14ac:dyDescent="0.25">
      <c r="A25" s="72" t="s">
        <v>149</v>
      </c>
      <c r="B25" s="16">
        <v>23310603.390000001</v>
      </c>
      <c r="C25" s="16">
        <v>34225</v>
      </c>
      <c r="D25" s="16">
        <f t="shared" ref="D25" si="24">B25+C25</f>
        <v>23344828.390000001</v>
      </c>
      <c r="E25" s="16">
        <v>9497523.1199999992</v>
      </c>
      <c r="F25" s="16">
        <v>9497523.1199999992</v>
      </c>
      <c r="G25" s="73">
        <f t="shared" ref="G25" si="25">D25-E25</f>
        <v>13847305.270000001</v>
      </c>
    </row>
    <row r="26" spans="1:7" ht="13.2" x14ac:dyDescent="0.25">
      <c r="A26" s="72" t="s">
        <v>150</v>
      </c>
      <c r="B26" s="16">
        <v>12773119.890000001</v>
      </c>
      <c r="C26" s="16">
        <v>599997.24</v>
      </c>
      <c r="D26" s="16">
        <f t="shared" ref="D26" si="26">B26+C26</f>
        <v>13373117.130000001</v>
      </c>
      <c r="E26" s="16">
        <v>4796968.62</v>
      </c>
      <c r="F26" s="16">
        <v>4162153.94</v>
      </c>
      <c r="G26" s="73">
        <f t="shared" ref="G26" si="27">D26-E26</f>
        <v>8576148.5100000016</v>
      </c>
    </row>
    <row r="27" spans="1:7" ht="13.2" x14ac:dyDescent="0.25">
      <c r="A27" s="72" t="s">
        <v>151</v>
      </c>
      <c r="B27" s="16">
        <v>27415536.16</v>
      </c>
      <c r="C27" s="16">
        <v>0</v>
      </c>
      <c r="D27" s="16">
        <f t="shared" ref="D27" si="28">B27+C27</f>
        <v>27415536.16</v>
      </c>
      <c r="E27" s="16">
        <v>8929885.3300000001</v>
      </c>
      <c r="F27" s="16">
        <v>8929885.3300000001</v>
      </c>
      <c r="G27" s="73">
        <f t="shared" ref="G27" si="29">D27-E27</f>
        <v>18485650.829999998</v>
      </c>
    </row>
    <row r="28" spans="1:7" ht="13.2" x14ac:dyDescent="0.25">
      <c r="A28" s="72" t="s">
        <v>152</v>
      </c>
      <c r="B28" s="16">
        <v>12018616.66</v>
      </c>
      <c r="C28" s="16">
        <v>0</v>
      </c>
      <c r="D28" s="16">
        <f t="shared" ref="D28" si="30">B28+C28</f>
        <v>12018616.66</v>
      </c>
      <c r="E28" s="16">
        <v>3871312.4</v>
      </c>
      <c r="F28" s="16">
        <v>3871312.4</v>
      </c>
      <c r="G28" s="73">
        <f t="shared" ref="G28" si="31">D28-E28</f>
        <v>8147304.2599999998</v>
      </c>
    </row>
    <row r="29" spans="1:7" ht="13.2" x14ac:dyDescent="0.25">
      <c r="A29" s="72" t="s">
        <v>153</v>
      </c>
      <c r="B29" s="16">
        <v>44264693.479999997</v>
      </c>
      <c r="C29" s="16">
        <v>24388330.800000001</v>
      </c>
      <c r="D29" s="16">
        <f t="shared" ref="D29" si="32">B29+C29</f>
        <v>68653024.280000001</v>
      </c>
      <c r="E29" s="16">
        <v>36382925.920000002</v>
      </c>
      <c r="F29" s="16">
        <v>36385236.640000001</v>
      </c>
      <c r="G29" s="73">
        <f t="shared" ref="G29" si="33">D29-E29</f>
        <v>32270098.359999999</v>
      </c>
    </row>
    <row r="30" spans="1:7" ht="13.2" x14ac:dyDescent="0.25">
      <c r="A30" s="72" t="s">
        <v>154</v>
      </c>
      <c r="B30" s="16">
        <v>23610117.920000002</v>
      </c>
      <c r="C30" s="16">
        <v>1205600</v>
      </c>
      <c r="D30" s="16">
        <f t="shared" ref="D30" si="34">B30+C30</f>
        <v>24815717.920000002</v>
      </c>
      <c r="E30" s="16">
        <v>8011988.4699999997</v>
      </c>
      <c r="F30" s="16">
        <v>8001548.4699999997</v>
      </c>
      <c r="G30" s="73">
        <f t="shared" ref="G30" si="35">D30-E30</f>
        <v>16803729.450000003</v>
      </c>
    </row>
    <row r="31" spans="1:7" ht="13.2" x14ac:dyDescent="0.25">
      <c r="A31" s="72" t="s">
        <v>155</v>
      </c>
      <c r="B31" s="16">
        <v>3045804.59</v>
      </c>
      <c r="C31" s="16">
        <v>0</v>
      </c>
      <c r="D31" s="16">
        <f t="shared" ref="D31" si="36">B31+C31</f>
        <v>3045804.59</v>
      </c>
      <c r="E31" s="16">
        <v>1020197.07</v>
      </c>
      <c r="F31" s="16">
        <v>1020197.07</v>
      </c>
      <c r="G31" s="73">
        <f t="shared" ref="G31" si="37">D31-E31</f>
        <v>2025607.52</v>
      </c>
    </row>
    <row r="32" spans="1:7" ht="13.2" x14ac:dyDescent="0.25">
      <c r="A32" s="72" t="s">
        <v>156</v>
      </c>
      <c r="B32" s="16">
        <v>61091099.200000003</v>
      </c>
      <c r="C32" s="16">
        <v>4000000</v>
      </c>
      <c r="D32" s="16">
        <f t="shared" ref="D32" si="38">B32+C32</f>
        <v>65091099.200000003</v>
      </c>
      <c r="E32" s="16">
        <v>28802608.34</v>
      </c>
      <c r="F32" s="16">
        <v>28802608.34</v>
      </c>
      <c r="G32" s="73">
        <f t="shared" ref="G32" si="39">D32-E32</f>
        <v>36288490.859999999</v>
      </c>
    </row>
    <row r="33" spans="1:7" ht="13.2" x14ac:dyDescent="0.25">
      <c r="A33" s="72" t="s">
        <v>157</v>
      </c>
      <c r="B33" s="16">
        <v>4884908.17</v>
      </c>
      <c r="C33" s="16">
        <v>0</v>
      </c>
      <c r="D33" s="16">
        <f t="shared" ref="D33" si="40">B33+C33</f>
        <v>4884908.17</v>
      </c>
      <c r="E33" s="16">
        <v>2422440.73</v>
      </c>
      <c r="F33" s="16">
        <v>2422440.73</v>
      </c>
      <c r="G33" s="73">
        <f t="shared" ref="G33" si="41">D33-E33</f>
        <v>2462467.44</v>
      </c>
    </row>
    <row r="34" spans="1:7" ht="13.2" x14ac:dyDescent="0.25">
      <c r="A34" s="72" t="s">
        <v>158</v>
      </c>
      <c r="B34" s="16">
        <v>7210000</v>
      </c>
      <c r="C34" s="16">
        <v>0</v>
      </c>
      <c r="D34" s="16">
        <f t="shared" ref="D34" si="42">B34+C34</f>
        <v>7210000</v>
      </c>
      <c r="E34" s="16">
        <v>3604998</v>
      </c>
      <c r="F34" s="16">
        <v>3604998</v>
      </c>
      <c r="G34" s="73">
        <f t="shared" ref="G34" si="43">D34-E34</f>
        <v>3605002</v>
      </c>
    </row>
    <row r="35" spans="1:7" ht="13.2" x14ac:dyDescent="0.25">
      <c r="A35" s="72" t="s">
        <v>159</v>
      </c>
      <c r="B35" s="16">
        <v>4657500</v>
      </c>
      <c r="C35" s="16">
        <v>0</v>
      </c>
      <c r="D35" s="16">
        <f t="shared" ref="D35" si="44">B35+C35</f>
        <v>4657500</v>
      </c>
      <c r="E35" s="16">
        <v>2328750</v>
      </c>
      <c r="F35" s="16">
        <v>2328750</v>
      </c>
      <c r="G35" s="73">
        <f t="shared" ref="G35" si="45">D35-E35</f>
        <v>2328750</v>
      </c>
    </row>
    <row r="36" spans="1:7" ht="13.2" x14ac:dyDescent="0.25">
      <c r="A36" s="72"/>
      <c r="B36" s="16"/>
      <c r="C36" s="16"/>
      <c r="D36" s="16"/>
      <c r="E36" s="16"/>
      <c r="F36" s="16"/>
      <c r="G36" s="73"/>
    </row>
    <row r="37" spans="1:7" ht="13.8" thickBot="1" x14ac:dyDescent="0.3">
      <c r="A37" s="74" t="s">
        <v>50</v>
      </c>
      <c r="B37" s="75">
        <f t="shared" ref="B37:G37" si="46">SUM(B7:B36)</f>
        <v>1094438141.51</v>
      </c>
      <c r="C37" s="75">
        <f t="shared" si="46"/>
        <v>512753455.94999999</v>
      </c>
      <c r="D37" s="75">
        <f t="shared" si="46"/>
        <v>1607191597.4600003</v>
      </c>
      <c r="E37" s="75">
        <f t="shared" si="46"/>
        <v>610473411.52999997</v>
      </c>
      <c r="F37" s="75">
        <f t="shared" si="46"/>
        <v>604647677.01000011</v>
      </c>
      <c r="G37" s="76">
        <f t="shared" si="46"/>
        <v>996718185.93000007</v>
      </c>
    </row>
    <row r="38" spans="1:7" ht="13.2" x14ac:dyDescent="0.25">
      <c r="A38" s="29"/>
      <c r="B38" s="29"/>
      <c r="C38" s="29"/>
      <c r="D38" s="29"/>
      <c r="E38" s="29"/>
      <c r="F38" s="29"/>
      <c r="G38" s="29"/>
    </row>
    <row r="39" spans="1:7" ht="13.8" thickBot="1" x14ac:dyDescent="0.3">
      <c r="A39" s="29"/>
      <c r="B39" s="29"/>
      <c r="C39" s="29"/>
      <c r="D39" s="29"/>
      <c r="E39" s="29"/>
      <c r="F39" s="29"/>
      <c r="G39" s="29"/>
    </row>
    <row r="40" spans="1:7" ht="52.8" customHeight="1" x14ac:dyDescent="0.2">
      <c r="A40" s="96" t="s">
        <v>161</v>
      </c>
      <c r="B40" s="97"/>
      <c r="C40" s="97"/>
      <c r="D40" s="97"/>
      <c r="E40" s="97"/>
      <c r="F40" s="97"/>
      <c r="G40" s="98"/>
    </row>
    <row r="41" spans="1:7" ht="15" customHeight="1" x14ac:dyDescent="0.2">
      <c r="A41" s="48"/>
      <c r="B41" s="30"/>
      <c r="C41" s="30"/>
      <c r="D41" s="30"/>
      <c r="E41" s="30"/>
      <c r="F41" s="30"/>
      <c r="G41" s="47"/>
    </row>
    <row r="42" spans="1:7" ht="13.2" x14ac:dyDescent="0.2">
      <c r="A42" s="54"/>
      <c r="B42" s="3"/>
      <c r="C42" s="4"/>
      <c r="D42" s="5" t="s">
        <v>57</v>
      </c>
      <c r="E42" s="4"/>
      <c r="F42" s="6"/>
      <c r="G42" s="94" t="s">
        <v>56</v>
      </c>
    </row>
    <row r="43" spans="1:7" ht="26.4" x14ac:dyDescent="0.2">
      <c r="A43" s="33" t="s">
        <v>51</v>
      </c>
      <c r="B43" s="8" t="s">
        <v>52</v>
      </c>
      <c r="C43" s="8" t="s">
        <v>117</v>
      </c>
      <c r="D43" s="8" t="s">
        <v>53</v>
      </c>
      <c r="E43" s="8" t="s">
        <v>54</v>
      </c>
      <c r="F43" s="8" t="s">
        <v>55</v>
      </c>
      <c r="G43" s="95"/>
    </row>
    <row r="44" spans="1:7" ht="13.2" x14ac:dyDescent="0.2">
      <c r="A44" s="53"/>
      <c r="B44" s="10">
        <v>1</v>
      </c>
      <c r="C44" s="10">
        <v>2</v>
      </c>
      <c r="D44" s="10" t="s">
        <v>118</v>
      </c>
      <c r="E44" s="10">
        <v>4</v>
      </c>
      <c r="F44" s="10">
        <v>5</v>
      </c>
      <c r="G44" s="45" t="s">
        <v>119</v>
      </c>
    </row>
    <row r="45" spans="1:7" ht="13.2" x14ac:dyDescent="0.2">
      <c r="A45" s="77"/>
      <c r="B45" s="12"/>
      <c r="C45" s="12"/>
      <c r="D45" s="12"/>
      <c r="E45" s="12"/>
      <c r="F45" s="12"/>
      <c r="G45" s="78"/>
    </row>
    <row r="46" spans="1:7" ht="13.2" x14ac:dyDescent="0.25">
      <c r="A46" s="79" t="s">
        <v>8</v>
      </c>
      <c r="B46" s="16">
        <v>0</v>
      </c>
      <c r="C46" s="16">
        <v>0</v>
      </c>
      <c r="D46" s="16">
        <f>B46+C46</f>
        <v>0</v>
      </c>
      <c r="E46" s="16">
        <v>0</v>
      </c>
      <c r="F46" s="16">
        <v>0</v>
      </c>
      <c r="G46" s="73">
        <f>D46-E46</f>
        <v>0</v>
      </c>
    </row>
    <row r="47" spans="1:7" ht="13.2" x14ac:dyDescent="0.25">
      <c r="A47" s="79" t="s">
        <v>9</v>
      </c>
      <c r="B47" s="16">
        <v>0</v>
      </c>
      <c r="C47" s="16">
        <v>0</v>
      </c>
      <c r="D47" s="16">
        <f t="shared" ref="D47:D49" si="47">B47+C47</f>
        <v>0</v>
      </c>
      <c r="E47" s="16">
        <v>0</v>
      </c>
      <c r="F47" s="16">
        <v>0</v>
      </c>
      <c r="G47" s="73">
        <f t="shared" ref="G47:G49" si="48">D47-E47</f>
        <v>0</v>
      </c>
    </row>
    <row r="48" spans="1:7" ht="13.2" x14ac:dyDescent="0.25">
      <c r="A48" s="79" t="s">
        <v>10</v>
      </c>
      <c r="B48" s="16">
        <v>0</v>
      </c>
      <c r="C48" s="16">
        <v>0</v>
      </c>
      <c r="D48" s="16">
        <f t="shared" si="47"/>
        <v>0</v>
      </c>
      <c r="E48" s="16">
        <v>0</v>
      </c>
      <c r="F48" s="16">
        <v>0</v>
      </c>
      <c r="G48" s="73">
        <f t="shared" si="48"/>
        <v>0</v>
      </c>
    </row>
    <row r="49" spans="1:7" ht="13.2" x14ac:dyDescent="0.25">
      <c r="A49" s="79" t="s">
        <v>121</v>
      </c>
      <c r="B49" s="16">
        <v>0</v>
      </c>
      <c r="C49" s="16">
        <v>0</v>
      </c>
      <c r="D49" s="16">
        <f t="shared" si="47"/>
        <v>0</v>
      </c>
      <c r="E49" s="16">
        <v>0</v>
      </c>
      <c r="F49" s="16">
        <v>0</v>
      </c>
      <c r="G49" s="73">
        <f t="shared" si="48"/>
        <v>0</v>
      </c>
    </row>
    <row r="50" spans="1:7" ht="13.2" x14ac:dyDescent="0.25">
      <c r="A50" s="79"/>
      <c r="B50" s="16"/>
      <c r="C50" s="16"/>
      <c r="D50" s="16"/>
      <c r="E50" s="16"/>
      <c r="F50" s="16"/>
      <c r="G50" s="73"/>
    </row>
    <row r="51" spans="1:7" ht="13.2" x14ac:dyDescent="0.25">
      <c r="A51" s="80" t="s">
        <v>50</v>
      </c>
      <c r="B51" s="18">
        <f t="shared" ref="B51:G51" si="49">SUM(B46:B49)</f>
        <v>0</v>
      </c>
      <c r="C51" s="18">
        <f t="shared" si="49"/>
        <v>0</v>
      </c>
      <c r="D51" s="18">
        <f t="shared" si="49"/>
        <v>0</v>
      </c>
      <c r="E51" s="18">
        <f t="shared" si="49"/>
        <v>0</v>
      </c>
      <c r="F51" s="18">
        <f t="shared" si="49"/>
        <v>0</v>
      </c>
      <c r="G51" s="81">
        <f t="shared" si="49"/>
        <v>0</v>
      </c>
    </row>
    <row r="52" spans="1:7" ht="13.2" x14ac:dyDescent="0.25">
      <c r="A52" s="82"/>
      <c r="B52" s="83"/>
      <c r="C52" s="83"/>
      <c r="D52" s="83"/>
      <c r="E52" s="83"/>
      <c r="F52" s="83"/>
      <c r="G52" s="84"/>
    </row>
    <row r="53" spans="1:7" ht="13.2" x14ac:dyDescent="0.25">
      <c r="A53" s="82"/>
      <c r="B53" s="83"/>
      <c r="C53" s="83"/>
      <c r="D53" s="83"/>
      <c r="E53" s="83"/>
      <c r="F53" s="83"/>
      <c r="G53" s="84"/>
    </row>
    <row r="54" spans="1:7" ht="51" customHeight="1" x14ac:dyDescent="0.2">
      <c r="A54" s="99" t="s">
        <v>162</v>
      </c>
      <c r="B54" s="100"/>
      <c r="C54" s="100"/>
      <c r="D54" s="100"/>
      <c r="E54" s="100"/>
      <c r="F54" s="100"/>
      <c r="G54" s="101"/>
    </row>
    <row r="55" spans="1:7" ht="13.2" x14ac:dyDescent="0.2">
      <c r="A55" s="54"/>
      <c r="B55" s="3"/>
      <c r="C55" s="4"/>
      <c r="D55" s="5" t="s">
        <v>57</v>
      </c>
      <c r="E55" s="4"/>
      <c r="F55" s="6"/>
      <c r="G55" s="94" t="s">
        <v>56</v>
      </c>
    </row>
    <row r="56" spans="1:7" ht="26.4" x14ac:dyDescent="0.2">
      <c r="A56" s="33" t="s">
        <v>51</v>
      </c>
      <c r="B56" s="8" t="s">
        <v>52</v>
      </c>
      <c r="C56" s="8" t="s">
        <v>117</v>
      </c>
      <c r="D56" s="8" t="s">
        <v>53</v>
      </c>
      <c r="E56" s="8" t="s">
        <v>54</v>
      </c>
      <c r="F56" s="8" t="s">
        <v>55</v>
      </c>
      <c r="G56" s="95"/>
    </row>
    <row r="57" spans="1:7" ht="13.2" x14ac:dyDescent="0.2">
      <c r="A57" s="53"/>
      <c r="B57" s="10">
        <v>1</v>
      </c>
      <c r="C57" s="10">
        <v>2</v>
      </c>
      <c r="D57" s="10" t="s">
        <v>118</v>
      </c>
      <c r="E57" s="10">
        <v>4</v>
      </c>
      <c r="F57" s="10">
        <v>5</v>
      </c>
      <c r="G57" s="45" t="s">
        <v>119</v>
      </c>
    </row>
    <row r="58" spans="1:7" ht="13.2" x14ac:dyDescent="0.2">
      <c r="A58" s="77"/>
      <c r="B58" s="12"/>
      <c r="C58" s="12"/>
      <c r="D58" s="12"/>
      <c r="E58" s="12"/>
      <c r="F58" s="12"/>
      <c r="G58" s="78"/>
    </row>
    <row r="59" spans="1:7" ht="26.4" x14ac:dyDescent="0.25">
      <c r="A59" s="85" t="s">
        <v>12</v>
      </c>
      <c r="B59" s="16">
        <v>1103361.75</v>
      </c>
      <c r="C59" s="16">
        <v>500000</v>
      </c>
      <c r="D59" s="16">
        <f t="shared" ref="D59:D71" si="50">B59+C59</f>
        <v>1603361.75</v>
      </c>
      <c r="E59" s="16">
        <v>1043588.57</v>
      </c>
      <c r="F59" s="16">
        <v>1043588.57</v>
      </c>
      <c r="G59" s="73">
        <f t="shared" ref="G59:G71" si="51">D59-E59</f>
        <v>559773.18000000005</v>
      </c>
    </row>
    <row r="60" spans="1:7" ht="13.2" x14ac:dyDescent="0.25">
      <c r="A60" s="85"/>
      <c r="B60" s="16"/>
      <c r="C60" s="16"/>
      <c r="D60" s="16"/>
      <c r="E60" s="16"/>
      <c r="F60" s="16"/>
      <c r="G60" s="73"/>
    </row>
    <row r="61" spans="1:7" ht="13.2" x14ac:dyDescent="0.25">
      <c r="A61" s="85" t="s">
        <v>11</v>
      </c>
      <c r="B61" s="16">
        <v>0</v>
      </c>
      <c r="C61" s="16">
        <v>0</v>
      </c>
      <c r="D61" s="16">
        <f t="shared" si="50"/>
        <v>0</v>
      </c>
      <c r="E61" s="16">
        <v>0</v>
      </c>
      <c r="F61" s="16">
        <v>0</v>
      </c>
      <c r="G61" s="73">
        <f t="shared" si="51"/>
        <v>0</v>
      </c>
    </row>
    <row r="62" spans="1:7" ht="13.2" x14ac:dyDescent="0.25">
      <c r="A62" s="85"/>
      <c r="B62" s="16"/>
      <c r="C62" s="16"/>
      <c r="D62" s="16"/>
      <c r="E62" s="16"/>
      <c r="F62" s="16"/>
      <c r="G62" s="73"/>
    </row>
    <row r="63" spans="1:7" ht="26.4" x14ac:dyDescent="0.25">
      <c r="A63" s="85" t="s">
        <v>13</v>
      </c>
      <c r="B63" s="16">
        <v>0</v>
      </c>
      <c r="C63" s="16">
        <v>0</v>
      </c>
      <c r="D63" s="16">
        <f t="shared" si="50"/>
        <v>0</v>
      </c>
      <c r="E63" s="16">
        <v>0</v>
      </c>
      <c r="F63" s="16">
        <v>0</v>
      </c>
      <c r="G63" s="73">
        <f t="shared" si="51"/>
        <v>0</v>
      </c>
    </row>
    <row r="64" spans="1:7" ht="13.2" x14ac:dyDescent="0.25">
      <c r="A64" s="85"/>
      <c r="B64" s="16"/>
      <c r="C64" s="16"/>
      <c r="D64" s="16"/>
      <c r="E64" s="16"/>
      <c r="F64" s="16"/>
      <c r="G64" s="73"/>
    </row>
    <row r="65" spans="1:7" ht="26.4" x14ac:dyDescent="0.25">
      <c r="A65" s="85" t="s">
        <v>25</v>
      </c>
      <c r="B65" s="16">
        <v>0</v>
      </c>
      <c r="C65" s="16">
        <v>0</v>
      </c>
      <c r="D65" s="16">
        <f t="shared" si="50"/>
        <v>0</v>
      </c>
      <c r="E65" s="16">
        <v>0</v>
      </c>
      <c r="F65" s="16">
        <v>0</v>
      </c>
      <c r="G65" s="73">
        <f t="shared" si="51"/>
        <v>0</v>
      </c>
    </row>
    <row r="66" spans="1:7" ht="13.2" x14ac:dyDescent="0.25">
      <c r="A66" s="85"/>
      <c r="B66" s="16"/>
      <c r="C66" s="16"/>
      <c r="D66" s="16"/>
      <c r="E66" s="16"/>
      <c r="F66" s="16"/>
      <c r="G66" s="73"/>
    </row>
    <row r="67" spans="1:7" ht="26.4" x14ac:dyDescent="0.25">
      <c r="A67" s="85" t="s">
        <v>26</v>
      </c>
      <c r="B67" s="16">
        <v>0</v>
      </c>
      <c r="C67" s="16">
        <v>0</v>
      </c>
      <c r="D67" s="16">
        <f t="shared" si="50"/>
        <v>0</v>
      </c>
      <c r="E67" s="16">
        <v>0</v>
      </c>
      <c r="F67" s="16">
        <v>0</v>
      </c>
      <c r="G67" s="73">
        <f t="shared" si="51"/>
        <v>0</v>
      </c>
    </row>
    <row r="68" spans="1:7" ht="13.2" x14ac:dyDescent="0.25">
      <c r="A68" s="85"/>
      <c r="B68" s="16"/>
      <c r="C68" s="16"/>
      <c r="D68" s="16"/>
      <c r="E68" s="16"/>
      <c r="F68" s="16"/>
      <c r="G68" s="73"/>
    </row>
    <row r="69" spans="1:7" ht="26.4" x14ac:dyDescent="0.25">
      <c r="A69" s="85" t="s">
        <v>128</v>
      </c>
      <c r="B69" s="16">
        <v>0</v>
      </c>
      <c r="C69" s="16">
        <v>0</v>
      </c>
      <c r="D69" s="16">
        <f t="shared" si="50"/>
        <v>0</v>
      </c>
      <c r="E69" s="16">
        <v>0</v>
      </c>
      <c r="F69" s="16">
        <v>0</v>
      </c>
      <c r="G69" s="73">
        <f t="shared" si="51"/>
        <v>0</v>
      </c>
    </row>
    <row r="70" spans="1:7" ht="13.2" x14ac:dyDescent="0.25">
      <c r="A70" s="85"/>
      <c r="B70" s="16"/>
      <c r="C70" s="16"/>
      <c r="D70" s="16"/>
      <c r="E70" s="16"/>
      <c r="F70" s="16"/>
      <c r="G70" s="73"/>
    </row>
    <row r="71" spans="1:7" ht="26.4" x14ac:dyDescent="0.25">
      <c r="A71" s="85" t="s">
        <v>14</v>
      </c>
      <c r="B71" s="16">
        <v>0</v>
      </c>
      <c r="C71" s="16">
        <v>0</v>
      </c>
      <c r="D71" s="16">
        <f t="shared" si="50"/>
        <v>0</v>
      </c>
      <c r="E71" s="16">
        <v>0</v>
      </c>
      <c r="F71" s="16">
        <v>0</v>
      </c>
      <c r="G71" s="73">
        <f t="shared" si="51"/>
        <v>0</v>
      </c>
    </row>
    <row r="72" spans="1:7" ht="13.2" x14ac:dyDescent="0.25">
      <c r="A72" s="85"/>
      <c r="B72" s="16"/>
      <c r="C72" s="16"/>
      <c r="D72" s="16"/>
      <c r="E72" s="16"/>
      <c r="F72" s="16"/>
      <c r="G72" s="73"/>
    </row>
    <row r="73" spans="1:7" ht="13.8" thickBot="1" x14ac:dyDescent="0.3">
      <c r="A73" s="74" t="s">
        <v>50</v>
      </c>
      <c r="B73" s="75">
        <f t="shared" ref="B73:G73" si="52">SUM(B59:B71)</f>
        <v>1103361.75</v>
      </c>
      <c r="C73" s="75">
        <f t="shared" si="52"/>
        <v>500000</v>
      </c>
      <c r="D73" s="75">
        <f t="shared" si="52"/>
        <v>1603361.75</v>
      </c>
      <c r="E73" s="75">
        <f t="shared" si="52"/>
        <v>1043588.57</v>
      </c>
      <c r="F73" s="75">
        <f t="shared" si="52"/>
        <v>1043588.57</v>
      </c>
      <c r="G73" s="76">
        <f t="shared" si="52"/>
        <v>559773.18000000005</v>
      </c>
    </row>
    <row r="75" spans="1:7" x14ac:dyDescent="0.2">
      <c r="A75" s="1" t="s">
        <v>120</v>
      </c>
    </row>
    <row r="77" spans="1:7" s="68" customFormat="1" x14ac:dyDescent="0.2"/>
    <row r="78" spans="1:7" s="68" customFormat="1" x14ac:dyDescent="0.2"/>
    <row r="79" spans="1:7" s="68" customFormat="1" x14ac:dyDescent="0.2"/>
    <row r="80" spans="1:7" s="68" customFormat="1" x14ac:dyDescent="0.2"/>
    <row r="81" spans="1:6" s="68" customFormat="1" x14ac:dyDescent="0.2"/>
    <row r="82" spans="1:6" s="68" customFormat="1" x14ac:dyDescent="0.2"/>
    <row r="87" spans="1:6" x14ac:dyDescent="0.2">
      <c r="A87" s="64" t="s">
        <v>164</v>
      </c>
      <c r="B87" s="63"/>
      <c r="C87" s="93" t="s">
        <v>165</v>
      </c>
      <c r="D87" s="93"/>
      <c r="E87" s="93"/>
      <c r="F87" s="93"/>
    </row>
    <row r="88" spans="1:6" ht="13.2" x14ac:dyDescent="0.25">
      <c r="A88" s="65" t="s">
        <v>166</v>
      </c>
      <c r="B88" s="66"/>
      <c r="C88" s="92" t="s">
        <v>167</v>
      </c>
      <c r="D88" s="92"/>
      <c r="E88" s="92"/>
      <c r="F88" s="92"/>
    </row>
    <row r="89" spans="1:6" ht="13.2" x14ac:dyDescent="0.25">
      <c r="A89" s="65" t="s">
        <v>168</v>
      </c>
      <c r="B89" s="66"/>
      <c r="C89" s="92" t="s">
        <v>169</v>
      </c>
      <c r="D89" s="92"/>
      <c r="E89" s="92"/>
      <c r="F89" s="92"/>
    </row>
  </sheetData>
  <sheetProtection formatCells="0" formatColumns="0" formatRows="0" insertRows="0" deleteRows="0" autoFilter="0"/>
  <mergeCells count="9">
    <mergeCell ref="C89:F89"/>
    <mergeCell ref="C87:F87"/>
    <mergeCell ref="C88:F88"/>
    <mergeCell ref="G3:G4"/>
    <mergeCell ref="A1:G1"/>
    <mergeCell ref="A40:G40"/>
    <mergeCell ref="G55:G56"/>
    <mergeCell ref="G42:G43"/>
    <mergeCell ref="A54:G54"/>
  </mergeCells>
  <printOptions horizontalCentered="1"/>
  <pageMargins left="0.31496062992125984" right="0.31496062992125984" top="0.55118110236220474" bottom="0.55118110236220474" header="0.31496062992125984" footer="0.31496062992125984"/>
  <pageSetup scale="9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0"/>
  <sheetViews>
    <sheetView showGridLines="0" workbookViewId="0">
      <selection activeCell="D42" sqref="D42"/>
    </sheetView>
  </sheetViews>
  <sheetFormatPr baseColWidth="10" defaultColWidth="12" defaultRowHeight="10.199999999999999" x14ac:dyDescent="0.2"/>
  <cols>
    <col min="1" max="1" width="67.5703125" style="1" customWidth="1"/>
    <col min="2" max="2" width="19.7109375" style="1" bestFit="1" customWidth="1"/>
    <col min="3" max="3" width="18.28515625" style="1" customWidth="1"/>
    <col min="4" max="4" width="19.7109375" style="1" bestFit="1" customWidth="1"/>
    <col min="5" max="7" width="18.28515625" style="1" customWidth="1"/>
    <col min="8" max="16384" width="12" style="1"/>
  </cols>
  <sheetData>
    <row r="1" spans="1:7" ht="50.1" customHeight="1" x14ac:dyDescent="0.2">
      <c r="A1" s="104" t="s">
        <v>163</v>
      </c>
      <c r="B1" s="100"/>
      <c r="C1" s="100"/>
      <c r="D1" s="100"/>
      <c r="E1" s="100"/>
      <c r="F1" s="100"/>
      <c r="G1" s="105"/>
    </row>
    <row r="2" spans="1:7" ht="13.2" x14ac:dyDescent="0.2">
      <c r="A2" s="2"/>
      <c r="B2" s="3"/>
      <c r="C2" s="4"/>
      <c r="D2" s="5" t="s">
        <v>57</v>
      </c>
      <c r="E2" s="4"/>
      <c r="F2" s="6"/>
      <c r="G2" s="102" t="s">
        <v>56</v>
      </c>
    </row>
    <row r="3" spans="1:7" ht="24.9" customHeight="1" x14ac:dyDescent="0.2">
      <c r="A3" s="7" t="s">
        <v>51</v>
      </c>
      <c r="B3" s="8" t="s">
        <v>52</v>
      </c>
      <c r="C3" s="8" t="s">
        <v>117</v>
      </c>
      <c r="D3" s="8" t="s">
        <v>53</v>
      </c>
      <c r="E3" s="8" t="s">
        <v>54</v>
      </c>
      <c r="F3" s="8" t="s">
        <v>55</v>
      </c>
      <c r="G3" s="103"/>
    </row>
    <row r="4" spans="1:7" ht="13.2" x14ac:dyDescent="0.2">
      <c r="A4" s="9"/>
      <c r="B4" s="10">
        <v>1</v>
      </c>
      <c r="C4" s="10">
        <v>2</v>
      </c>
      <c r="D4" s="10" t="s">
        <v>118</v>
      </c>
      <c r="E4" s="10">
        <v>4</v>
      </c>
      <c r="F4" s="10">
        <v>5</v>
      </c>
      <c r="G4" s="10" t="s">
        <v>119</v>
      </c>
    </row>
    <row r="5" spans="1:7" ht="13.2" x14ac:dyDescent="0.2">
      <c r="A5" s="11"/>
      <c r="B5" s="12"/>
      <c r="C5" s="12"/>
      <c r="D5" s="12"/>
      <c r="E5" s="12"/>
      <c r="F5" s="12"/>
      <c r="G5" s="12"/>
    </row>
    <row r="6" spans="1:7" ht="13.2" x14ac:dyDescent="0.25">
      <c r="A6" s="13" t="s">
        <v>15</v>
      </c>
      <c r="B6" s="14">
        <f t="shared" ref="B6:G6" si="0">SUM(B7:B14)</f>
        <v>508958731.5</v>
      </c>
      <c r="C6" s="14">
        <f t="shared" si="0"/>
        <v>94717246.939999998</v>
      </c>
      <c r="D6" s="14">
        <f t="shared" si="0"/>
        <v>603675978.43999994</v>
      </c>
      <c r="E6" s="14">
        <f t="shared" si="0"/>
        <v>217427643.01999998</v>
      </c>
      <c r="F6" s="14">
        <f t="shared" si="0"/>
        <v>216410958.66000003</v>
      </c>
      <c r="G6" s="14">
        <f t="shared" si="0"/>
        <v>386248335.42000002</v>
      </c>
    </row>
    <row r="7" spans="1:7" ht="13.2" x14ac:dyDescent="0.25">
      <c r="A7" s="15" t="s">
        <v>40</v>
      </c>
      <c r="B7" s="16">
        <v>16243494.25</v>
      </c>
      <c r="C7" s="16">
        <v>0</v>
      </c>
      <c r="D7" s="16">
        <f>B7+C7</f>
        <v>16243494.25</v>
      </c>
      <c r="E7" s="16">
        <v>7282927.9900000002</v>
      </c>
      <c r="F7" s="16">
        <v>7145501.4699999997</v>
      </c>
      <c r="G7" s="16">
        <f>D7-E7</f>
        <v>8960566.2599999998</v>
      </c>
    </row>
    <row r="8" spans="1:7" ht="13.2" x14ac:dyDescent="0.25">
      <c r="A8" s="15" t="s">
        <v>16</v>
      </c>
      <c r="B8" s="16">
        <v>943206.68</v>
      </c>
      <c r="C8" s="16">
        <v>0</v>
      </c>
      <c r="D8" s="16">
        <f t="shared" ref="D8:D14" si="1">B8+C8</f>
        <v>943206.68</v>
      </c>
      <c r="E8" s="16">
        <v>388486.78</v>
      </c>
      <c r="F8" s="16">
        <v>388486.78</v>
      </c>
      <c r="G8" s="16">
        <f t="shared" ref="G8:G14" si="2">D8-E8</f>
        <v>554719.9</v>
      </c>
    </row>
    <row r="9" spans="1:7" ht="13.2" x14ac:dyDescent="0.25">
      <c r="A9" s="15" t="s">
        <v>122</v>
      </c>
      <c r="B9" s="16">
        <v>76527447.519999996</v>
      </c>
      <c r="C9" s="16">
        <v>22740903.399999999</v>
      </c>
      <c r="D9" s="16">
        <f t="shared" si="1"/>
        <v>99268350.919999987</v>
      </c>
      <c r="E9" s="16">
        <v>44594381.799999997</v>
      </c>
      <c r="F9" s="16">
        <v>44583941.799999997</v>
      </c>
      <c r="G9" s="16">
        <f t="shared" si="2"/>
        <v>54673969.11999999</v>
      </c>
    </row>
    <row r="10" spans="1:7" ht="13.2" x14ac:dyDescent="0.25">
      <c r="A10" s="15" t="s">
        <v>3</v>
      </c>
      <c r="B10" s="16">
        <v>0</v>
      </c>
      <c r="C10" s="16">
        <v>0</v>
      </c>
      <c r="D10" s="16">
        <f t="shared" si="1"/>
        <v>0</v>
      </c>
      <c r="E10" s="16">
        <v>0</v>
      </c>
      <c r="F10" s="16">
        <v>0</v>
      </c>
      <c r="G10" s="16">
        <f t="shared" si="2"/>
        <v>0</v>
      </c>
    </row>
    <row r="11" spans="1:7" ht="13.2" x14ac:dyDescent="0.25">
      <c r="A11" s="15" t="s">
        <v>22</v>
      </c>
      <c r="B11" s="16">
        <v>109188801.06999999</v>
      </c>
      <c r="C11" s="16">
        <v>23256527.850000001</v>
      </c>
      <c r="D11" s="16">
        <f t="shared" si="1"/>
        <v>132445328.91999999</v>
      </c>
      <c r="E11" s="16">
        <v>29746837.870000001</v>
      </c>
      <c r="F11" s="16">
        <v>29663790.25</v>
      </c>
      <c r="G11" s="16">
        <f t="shared" si="2"/>
        <v>102698491.04999998</v>
      </c>
    </row>
    <row r="12" spans="1:7" ht="13.2" x14ac:dyDescent="0.25">
      <c r="A12" s="15" t="s">
        <v>17</v>
      </c>
      <c r="B12" s="16">
        <v>0</v>
      </c>
      <c r="C12" s="16">
        <v>0</v>
      </c>
      <c r="D12" s="16">
        <f t="shared" si="1"/>
        <v>0</v>
      </c>
      <c r="E12" s="16">
        <v>0</v>
      </c>
      <c r="F12" s="16">
        <v>0</v>
      </c>
      <c r="G12" s="16">
        <f t="shared" si="2"/>
        <v>0</v>
      </c>
    </row>
    <row r="13" spans="1:7" ht="13.2" x14ac:dyDescent="0.25">
      <c r="A13" s="15" t="s">
        <v>41</v>
      </c>
      <c r="B13" s="16">
        <v>215479099.37</v>
      </c>
      <c r="C13" s="16">
        <v>47608376.689999998</v>
      </c>
      <c r="D13" s="16">
        <f t="shared" si="1"/>
        <v>263087476.06</v>
      </c>
      <c r="E13" s="16">
        <v>95341707.909999996</v>
      </c>
      <c r="F13" s="16">
        <v>95200393.810000002</v>
      </c>
      <c r="G13" s="16">
        <f t="shared" si="2"/>
        <v>167745768.15000001</v>
      </c>
    </row>
    <row r="14" spans="1:7" ht="13.2" x14ac:dyDescent="0.25">
      <c r="A14" s="15" t="s">
        <v>18</v>
      </c>
      <c r="B14" s="16">
        <v>90576682.609999999</v>
      </c>
      <c r="C14" s="16">
        <v>1111439</v>
      </c>
      <c r="D14" s="16">
        <f t="shared" si="1"/>
        <v>91688121.609999999</v>
      </c>
      <c r="E14" s="16">
        <v>40073300.670000002</v>
      </c>
      <c r="F14" s="16">
        <v>39428844.549999997</v>
      </c>
      <c r="G14" s="16">
        <f t="shared" si="2"/>
        <v>51614820.939999998</v>
      </c>
    </row>
    <row r="15" spans="1:7" ht="13.2" x14ac:dyDescent="0.25">
      <c r="A15" s="15"/>
      <c r="B15" s="16"/>
      <c r="C15" s="16"/>
      <c r="D15" s="16"/>
      <c r="E15" s="16"/>
      <c r="F15" s="16"/>
      <c r="G15" s="16"/>
    </row>
    <row r="16" spans="1:7" ht="13.2" x14ac:dyDescent="0.25">
      <c r="A16" s="13" t="s">
        <v>19</v>
      </c>
      <c r="B16" s="14">
        <f t="shared" ref="B16:G16" si="3">SUM(B17:B23)</f>
        <v>384962962.44</v>
      </c>
      <c r="C16" s="14">
        <f t="shared" si="3"/>
        <v>384766368.18000001</v>
      </c>
      <c r="D16" s="14">
        <f t="shared" si="3"/>
        <v>769729330.61999989</v>
      </c>
      <c r="E16" s="14">
        <f t="shared" si="3"/>
        <v>297892827.57000005</v>
      </c>
      <c r="F16" s="14">
        <f t="shared" si="3"/>
        <v>294458700.13</v>
      </c>
      <c r="G16" s="14">
        <f t="shared" si="3"/>
        <v>471836503.04999995</v>
      </c>
    </row>
    <row r="17" spans="1:7" ht="13.2" x14ac:dyDescent="0.25">
      <c r="A17" s="15" t="s">
        <v>42</v>
      </c>
      <c r="B17" s="16">
        <v>0</v>
      </c>
      <c r="C17" s="16">
        <v>44214294.399999999</v>
      </c>
      <c r="D17" s="16">
        <f>B17+C17</f>
        <v>44214294.399999999</v>
      </c>
      <c r="E17" s="16">
        <v>11444301.789999999</v>
      </c>
      <c r="F17" s="16">
        <v>11444301.789999999</v>
      </c>
      <c r="G17" s="16">
        <f t="shared" ref="G17:G23" si="4">D17-E17</f>
        <v>32769992.609999999</v>
      </c>
    </row>
    <row r="18" spans="1:7" ht="13.2" x14ac:dyDescent="0.25">
      <c r="A18" s="15" t="s">
        <v>27</v>
      </c>
      <c r="B18" s="16">
        <v>372500478.38</v>
      </c>
      <c r="C18" s="16">
        <v>314983887.43000001</v>
      </c>
      <c r="D18" s="16">
        <f t="shared" ref="D18:D23" si="5">B18+C18</f>
        <v>687484365.80999994</v>
      </c>
      <c r="E18" s="16">
        <v>257413918.87</v>
      </c>
      <c r="F18" s="16">
        <v>254027096.22999999</v>
      </c>
      <c r="G18" s="16">
        <f t="shared" si="4"/>
        <v>430070446.93999994</v>
      </c>
    </row>
    <row r="19" spans="1:7" ht="13.2" x14ac:dyDescent="0.25">
      <c r="A19" s="15" t="s">
        <v>20</v>
      </c>
      <c r="B19" s="16">
        <v>0</v>
      </c>
      <c r="C19" s="16">
        <v>0</v>
      </c>
      <c r="D19" s="16">
        <f t="shared" si="5"/>
        <v>0</v>
      </c>
      <c r="E19" s="16">
        <v>0</v>
      </c>
      <c r="F19" s="16">
        <v>0</v>
      </c>
      <c r="G19" s="16">
        <f t="shared" si="4"/>
        <v>0</v>
      </c>
    </row>
    <row r="20" spans="1:7" ht="13.2" x14ac:dyDescent="0.25">
      <c r="A20" s="15" t="s">
        <v>43</v>
      </c>
      <c r="B20" s="16">
        <v>12462484.060000001</v>
      </c>
      <c r="C20" s="16">
        <v>25568186.350000001</v>
      </c>
      <c r="D20" s="16">
        <f t="shared" si="5"/>
        <v>38030670.410000004</v>
      </c>
      <c r="E20" s="16">
        <v>29034606.91</v>
      </c>
      <c r="F20" s="16">
        <v>28987302.109999999</v>
      </c>
      <c r="G20" s="16">
        <f t="shared" si="4"/>
        <v>8996063.5000000037</v>
      </c>
    </row>
    <row r="21" spans="1:7" ht="13.2" x14ac:dyDescent="0.25">
      <c r="A21" s="15" t="s">
        <v>44</v>
      </c>
      <c r="B21" s="16">
        <v>0</v>
      </c>
      <c r="C21" s="16">
        <v>0</v>
      </c>
      <c r="D21" s="16">
        <f t="shared" si="5"/>
        <v>0</v>
      </c>
      <c r="E21" s="16">
        <v>0</v>
      </c>
      <c r="F21" s="16">
        <v>0</v>
      </c>
      <c r="G21" s="16">
        <f t="shared" si="4"/>
        <v>0</v>
      </c>
    </row>
    <row r="22" spans="1:7" ht="13.2" x14ac:dyDescent="0.25">
      <c r="A22" s="15" t="s">
        <v>45</v>
      </c>
      <c r="B22" s="16">
        <v>0</v>
      </c>
      <c r="C22" s="16">
        <v>0</v>
      </c>
      <c r="D22" s="16">
        <f t="shared" si="5"/>
        <v>0</v>
      </c>
      <c r="E22" s="16">
        <v>0</v>
      </c>
      <c r="F22" s="16">
        <v>0</v>
      </c>
      <c r="G22" s="16">
        <f t="shared" si="4"/>
        <v>0</v>
      </c>
    </row>
    <row r="23" spans="1:7" ht="13.2" x14ac:dyDescent="0.25">
      <c r="A23" s="15" t="s">
        <v>4</v>
      </c>
      <c r="B23" s="16">
        <v>0</v>
      </c>
      <c r="C23" s="16">
        <v>0</v>
      </c>
      <c r="D23" s="16">
        <f t="shared" si="5"/>
        <v>0</v>
      </c>
      <c r="E23" s="16">
        <v>0</v>
      </c>
      <c r="F23" s="16">
        <v>0</v>
      </c>
      <c r="G23" s="16">
        <f t="shared" si="4"/>
        <v>0</v>
      </c>
    </row>
    <row r="24" spans="1:7" ht="13.2" x14ac:dyDescent="0.25">
      <c r="A24" s="15"/>
      <c r="B24" s="16"/>
      <c r="C24" s="16"/>
      <c r="D24" s="16"/>
      <c r="E24" s="16"/>
      <c r="F24" s="16"/>
      <c r="G24" s="16"/>
    </row>
    <row r="25" spans="1:7" ht="13.2" x14ac:dyDescent="0.25">
      <c r="A25" s="13" t="s">
        <v>46</v>
      </c>
      <c r="B25" s="14">
        <f t="shared" ref="B25:G25" si="6">SUM(B26:B34)</f>
        <v>122672940.2</v>
      </c>
      <c r="C25" s="14">
        <f t="shared" si="6"/>
        <v>29269840.829999998</v>
      </c>
      <c r="D25" s="14">
        <f t="shared" si="6"/>
        <v>151942781.02999997</v>
      </c>
      <c r="E25" s="14">
        <f t="shared" si="6"/>
        <v>57994143.869999997</v>
      </c>
      <c r="F25" s="14">
        <f t="shared" si="6"/>
        <v>56619221.149999991</v>
      </c>
      <c r="G25" s="14">
        <f t="shared" si="6"/>
        <v>93948637.160000011</v>
      </c>
    </row>
    <row r="26" spans="1:7" ht="13.2" x14ac:dyDescent="0.25">
      <c r="A26" s="15" t="s">
        <v>28</v>
      </c>
      <c r="B26" s="16">
        <v>41352497.710000001</v>
      </c>
      <c r="C26" s="16">
        <v>2405206</v>
      </c>
      <c r="D26" s="16">
        <f>B26+C26</f>
        <v>43757703.710000001</v>
      </c>
      <c r="E26" s="16">
        <v>12037914.99</v>
      </c>
      <c r="F26" s="16">
        <v>12037914.99</v>
      </c>
      <c r="G26" s="16">
        <f t="shared" ref="G26:G34" si="7">D26-E26</f>
        <v>31719788.719999999</v>
      </c>
    </row>
    <row r="27" spans="1:7" ht="13.2" x14ac:dyDescent="0.25">
      <c r="A27" s="15" t="s">
        <v>23</v>
      </c>
      <c r="B27" s="16">
        <v>0</v>
      </c>
      <c r="C27" s="16">
        <v>0</v>
      </c>
      <c r="D27" s="16">
        <f t="shared" ref="D27:D34" si="8">B27+C27</f>
        <v>0</v>
      </c>
      <c r="E27" s="16">
        <v>0</v>
      </c>
      <c r="F27" s="16">
        <v>0</v>
      </c>
      <c r="G27" s="16">
        <f t="shared" si="7"/>
        <v>0</v>
      </c>
    </row>
    <row r="28" spans="1:7" ht="13.2" x14ac:dyDescent="0.25">
      <c r="A28" s="15" t="s">
        <v>29</v>
      </c>
      <c r="B28" s="16">
        <v>0</v>
      </c>
      <c r="C28" s="16">
        <v>4050000</v>
      </c>
      <c r="D28" s="16">
        <f t="shared" si="8"/>
        <v>4050000</v>
      </c>
      <c r="E28" s="16">
        <v>3638654.96</v>
      </c>
      <c r="F28" s="16">
        <v>3638654.96</v>
      </c>
      <c r="G28" s="16">
        <f t="shared" si="7"/>
        <v>411345.04000000004</v>
      </c>
    </row>
    <row r="29" spans="1:7" ht="13.2" x14ac:dyDescent="0.25">
      <c r="A29" s="15" t="s">
        <v>47</v>
      </c>
      <c r="B29" s="16">
        <v>0</v>
      </c>
      <c r="C29" s="16">
        <v>0</v>
      </c>
      <c r="D29" s="16">
        <f t="shared" si="8"/>
        <v>0</v>
      </c>
      <c r="E29" s="16">
        <v>0</v>
      </c>
      <c r="F29" s="16">
        <v>0</v>
      </c>
      <c r="G29" s="16">
        <f t="shared" si="7"/>
        <v>0</v>
      </c>
    </row>
    <row r="30" spans="1:7" ht="13.2" x14ac:dyDescent="0.25">
      <c r="A30" s="15" t="s">
        <v>21</v>
      </c>
      <c r="B30" s="16">
        <v>21509594.109999999</v>
      </c>
      <c r="C30" s="16">
        <v>2026094</v>
      </c>
      <c r="D30" s="16">
        <f t="shared" si="8"/>
        <v>23535688.109999999</v>
      </c>
      <c r="E30" s="16">
        <v>8505368.7599999998</v>
      </c>
      <c r="F30" s="16">
        <v>7766588.9900000002</v>
      </c>
      <c r="G30" s="16">
        <f t="shared" si="7"/>
        <v>15030319.35</v>
      </c>
    </row>
    <row r="31" spans="1:7" ht="13.2" x14ac:dyDescent="0.25">
      <c r="A31" s="15" t="s">
        <v>5</v>
      </c>
      <c r="B31" s="16">
        <v>0</v>
      </c>
      <c r="C31" s="16">
        <v>0</v>
      </c>
      <c r="D31" s="16">
        <f t="shared" si="8"/>
        <v>0</v>
      </c>
      <c r="E31" s="16">
        <v>0</v>
      </c>
      <c r="F31" s="16">
        <v>0</v>
      </c>
      <c r="G31" s="16">
        <f t="shared" si="7"/>
        <v>0</v>
      </c>
    </row>
    <row r="32" spans="1:7" ht="13.2" x14ac:dyDescent="0.25">
      <c r="A32" s="15" t="s">
        <v>6</v>
      </c>
      <c r="B32" s="16">
        <v>47037728.490000002</v>
      </c>
      <c r="C32" s="16">
        <v>20188543.59</v>
      </c>
      <c r="D32" s="16">
        <f t="shared" si="8"/>
        <v>67226272.079999998</v>
      </c>
      <c r="E32" s="16">
        <v>29015236.539999999</v>
      </c>
      <c r="F32" s="16">
        <v>29013908.27</v>
      </c>
      <c r="G32" s="16">
        <f t="shared" si="7"/>
        <v>38211035.539999999</v>
      </c>
    </row>
    <row r="33" spans="1:7" ht="13.2" x14ac:dyDescent="0.25">
      <c r="A33" s="15" t="s">
        <v>48</v>
      </c>
      <c r="B33" s="16">
        <v>12773119.890000001</v>
      </c>
      <c r="C33" s="16">
        <v>599997.24</v>
      </c>
      <c r="D33" s="16">
        <f t="shared" si="8"/>
        <v>13373117.130000001</v>
      </c>
      <c r="E33" s="16">
        <v>4796968.62</v>
      </c>
      <c r="F33" s="16">
        <v>4162153.94</v>
      </c>
      <c r="G33" s="16">
        <f t="shared" si="7"/>
        <v>8576148.5100000016</v>
      </c>
    </row>
    <row r="34" spans="1:7" ht="13.2" x14ac:dyDescent="0.25">
      <c r="A34" s="15" t="s">
        <v>30</v>
      </c>
      <c r="B34" s="16">
        <v>0</v>
      </c>
      <c r="C34" s="16">
        <v>0</v>
      </c>
      <c r="D34" s="16">
        <f t="shared" si="8"/>
        <v>0</v>
      </c>
      <c r="E34" s="16">
        <v>0</v>
      </c>
      <c r="F34" s="16">
        <v>0</v>
      </c>
      <c r="G34" s="16">
        <f t="shared" si="7"/>
        <v>0</v>
      </c>
    </row>
    <row r="35" spans="1:7" ht="13.2" x14ac:dyDescent="0.25">
      <c r="A35" s="15"/>
      <c r="B35" s="16"/>
      <c r="C35" s="16"/>
      <c r="D35" s="16"/>
      <c r="E35" s="16"/>
      <c r="F35" s="16"/>
      <c r="G35" s="16"/>
    </row>
    <row r="36" spans="1:7" ht="13.2" x14ac:dyDescent="0.25">
      <c r="A36" s="13" t="s">
        <v>31</v>
      </c>
      <c r="B36" s="14">
        <f t="shared" ref="B36:G36" si="9">SUM(B37:B40)</f>
        <v>77843507.370000005</v>
      </c>
      <c r="C36" s="14">
        <f t="shared" si="9"/>
        <v>4000000</v>
      </c>
      <c r="D36" s="14">
        <f t="shared" si="9"/>
        <v>81843507.370000005</v>
      </c>
      <c r="E36" s="14">
        <f t="shared" si="9"/>
        <v>37158797.07</v>
      </c>
      <c r="F36" s="14">
        <f t="shared" si="9"/>
        <v>37158797.07</v>
      </c>
      <c r="G36" s="14">
        <f t="shared" si="9"/>
        <v>44684710.300000004</v>
      </c>
    </row>
    <row r="37" spans="1:7" ht="27" customHeight="1" x14ac:dyDescent="0.25">
      <c r="A37" s="15" t="s">
        <v>49</v>
      </c>
      <c r="B37" s="16">
        <v>0</v>
      </c>
      <c r="C37" s="16">
        <v>0</v>
      </c>
      <c r="D37" s="16">
        <f>B37+C37</f>
        <v>0</v>
      </c>
      <c r="E37" s="16">
        <v>0</v>
      </c>
      <c r="F37" s="16">
        <v>0</v>
      </c>
      <c r="G37" s="16">
        <f t="shared" ref="G37:G40" si="10">D37-E37</f>
        <v>0</v>
      </c>
    </row>
    <row r="38" spans="1:7" ht="26.4" customHeight="1" x14ac:dyDescent="0.25">
      <c r="A38" s="15" t="s">
        <v>24</v>
      </c>
      <c r="B38" s="16">
        <v>77843507.370000005</v>
      </c>
      <c r="C38" s="16">
        <v>4000000</v>
      </c>
      <c r="D38" s="16">
        <f t="shared" ref="D38:D40" si="11">B38+C38</f>
        <v>81843507.370000005</v>
      </c>
      <c r="E38" s="16">
        <v>37158797.07</v>
      </c>
      <c r="F38" s="16">
        <v>37158797.07</v>
      </c>
      <c r="G38" s="16">
        <f t="shared" si="10"/>
        <v>44684710.300000004</v>
      </c>
    </row>
    <row r="39" spans="1:7" ht="13.2" x14ac:dyDescent="0.25">
      <c r="A39" s="15" t="s">
        <v>32</v>
      </c>
      <c r="B39" s="16">
        <v>0</v>
      </c>
      <c r="C39" s="16">
        <v>0</v>
      </c>
      <c r="D39" s="16">
        <f t="shared" si="11"/>
        <v>0</v>
      </c>
      <c r="E39" s="16">
        <v>0</v>
      </c>
      <c r="F39" s="16">
        <v>0</v>
      </c>
      <c r="G39" s="16">
        <f t="shared" si="10"/>
        <v>0</v>
      </c>
    </row>
    <row r="40" spans="1:7" ht="13.2" x14ac:dyDescent="0.25">
      <c r="A40" s="15" t="s">
        <v>7</v>
      </c>
      <c r="B40" s="16">
        <v>0</v>
      </c>
      <c r="C40" s="16">
        <v>0</v>
      </c>
      <c r="D40" s="16">
        <f t="shared" si="11"/>
        <v>0</v>
      </c>
      <c r="E40" s="16">
        <v>0</v>
      </c>
      <c r="F40" s="16">
        <v>0</v>
      </c>
      <c r="G40" s="16">
        <f t="shared" si="10"/>
        <v>0</v>
      </c>
    </row>
    <row r="41" spans="1:7" ht="13.2" x14ac:dyDescent="0.25">
      <c r="A41" s="15"/>
      <c r="B41" s="16"/>
      <c r="C41" s="16"/>
      <c r="D41" s="16"/>
      <c r="E41" s="16"/>
      <c r="F41" s="16"/>
      <c r="G41" s="16"/>
    </row>
    <row r="42" spans="1:7" ht="13.2" x14ac:dyDescent="0.25">
      <c r="A42" s="17" t="s">
        <v>50</v>
      </c>
      <c r="B42" s="18">
        <f t="shared" ref="B42:G42" si="12">SUM(B36+B25+B16+B6)</f>
        <v>1094438141.51</v>
      </c>
      <c r="C42" s="18">
        <f t="shared" si="12"/>
        <v>512753455.94999999</v>
      </c>
      <c r="D42" s="18">
        <f t="shared" si="12"/>
        <v>1607191597.4599998</v>
      </c>
      <c r="E42" s="18">
        <f t="shared" si="12"/>
        <v>610473411.52999997</v>
      </c>
      <c r="F42" s="18">
        <f t="shared" si="12"/>
        <v>604647677.00999999</v>
      </c>
      <c r="G42" s="18">
        <f t="shared" si="12"/>
        <v>996718185.93000007</v>
      </c>
    </row>
    <row r="44" spans="1:7" x14ac:dyDescent="0.2">
      <c r="A44" s="1" t="s">
        <v>120</v>
      </c>
    </row>
    <row r="48" spans="1:7" x14ac:dyDescent="0.2">
      <c r="A48" s="69" t="s">
        <v>164</v>
      </c>
      <c r="B48" s="67"/>
      <c r="C48" s="93" t="s">
        <v>165</v>
      </c>
      <c r="D48" s="93"/>
      <c r="E48" s="93"/>
      <c r="F48" s="93"/>
    </row>
    <row r="49" spans="1:6" ht="13.2" x14ac:dyDescent="0.25">
      <c r="A49" s="70" t="s">
        <v>166</v>
      </c>
      <c r="B49" s="71"/>
      <c r="C49" s="92" t="s">
        <v>167</v>
      </c>
      <c r="D49" s="92"/>
      <c r="E49" s="92"/>
      <c r="F49" s="92"/>
    </row>
    <row r="50" spans="1:6" ht="13.2" x14ac:dyDescent="0.25">
      <c r="A50" s="70" t="s">
        <v>168</v>
      </c>
      <c r="B50" s="71"/>
      <c r="C50" s="92" t="s">
        <v>169</v>
      </c>
      <c r="D50" s="92"/>
      <c r="E50" s="92"/>
      <c r="F50" s="92"/>
    </row>
  </sheetData>
  <sheetProtection formatCells="0" formatColumns="0" formatRows="0" autoFilter="0"/>
  <mergeCells count="5">
    <mergeCell ref="G2:G3"/>
    <mergeCell ref="A1:G1"/>
    <mergeCell ref="C50:F50"/>
    <mergeCell ref="C48:F48"/>
    <mergeCell ref="C49:F49"/>
  </mergeCells>
  <printOptions horizontalCentered="1"/>
  <pageMargins left="0.11811023622047245" right="0.11811023622047245" top="0.35433070866141736" bottom="0.15748031496062992" header="0.31496062992125984" footer="0.31496062992125984"/>
  <pageSetup scale="7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6CB9791-5AC5-4EBD-B818-7938A6165A5F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COG</vt:lpstr>
      <vt:lpstr>CTG</vt:lpstr>
      <vt:lpstr>CA</vt:lpstr>
      <vt:lpstr>CFG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GL203</cp:lastModifiedBy>
  <cp:lastPrinted>2024-07-26T18:19:09Z</cp:lastPrinted>
  <dcterms:created xsi:type="dcterms:W3CDTF">2014-02-10T03:37:14Z</dcterms:created>
  <dcterms:modified xsi:type="dcterms:W3CDTF">2024-07-26T18:19:17Z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